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2014-2020 DSiM RPO\SPRAWOZDAWCZOŚĆ\00 Sprawozdanie KOŃCOWE\004 KM\autokorekta Sprawozdania\"/>
    </mc:Choice>
  </mc:AlternateContent>
  <xr:revisionPtr revIDLastSave="0" documentId="13_ncr:1_{E6836F33-B848-46CD-905A-18D8F5CA8301}" xr6:coauthVersionLast="47" xr6:coauthVersionMax="47" xr10:uidLastSave="{00000000-0000-0000-0000-000000000000}"/>
  <bookViews>
    <workbookView xWindow="-120" yWindow="-120" windowWidth="29040" windowHeight="15720" tabRatio="869" xr2:uid="{00000000-000D-0000-FFFF-FFFF00000000}"/>
  </bookViews>
  <sheets>
    <sheet name="Tabela 1" sheetId="6" r:id="rId1"/>
    <sheet name="Tabela 2A" sheetId="27" r:id="rId2"/>
    <sheet name="Tabela 2C" sheetId="28" r:id="rId3"/>
    <sheet name="Tabela 3A" sheetId="1" r:id="rId4"/>
    <sheet name="Tabela 3B " sheetId="22" r:id="rId5"/>
    <sheet name="Tabela 4A" sheetId="29" r:id="rId6"/>
    <sheet name="Tabela 4B" sheetId="30" r:id="rId7"/>
    <sheet name="Tabela 5" sheetId="23" r:id="rId8"/>
    <sheet name="Tabela 6" sheetId="31" r:id="rId9"/>
    <sheet name="Tabela 7" sheetId="26" r:id="rId10"/>
    <sheet name="Tabela 8" sheetId="24" r:id="rId11"/>
    <sheet name="Tabela 9" sheetId="15" r:id="rId12"/>
    <sheet name="Tabela 10" sheetId="16" r:id="rId13"/>
    <sheet name="Tabela 11" sheetId="17" r:id="rId14"/>
    <sheet name="Tabela 12" sheetId="18" r:id="rId15"/>
    <sheet name="Tabela 13" sheetId="19" r:id="rId16"/>
    <sheet name="Tabela 14" sheetId="20" r:id="rId17"/>
    <sheet name="Tabela 15" sheetId="21" r:id="rId18"/>
  </sheets>
  <definedNames>
    <definedName name="_xlnm._FilterDatabase" localSheetId="0" hidden="1">'Tabela 1'!$A$3:$AP$3</definedName>
    <definedName name="_xlnm._FilterDatabase" localSheetId="3" hidden="1">'Tabela 3A'!$A$7:$AR$14</definedName>
    <definedName name="_xlnm._FilterDatabase" localSheetId="7" hidden="1">'Tabela 5'!$A$8:$BY$50</definedName>
    <definedName name="_xlnm._FilterDatabase" localSheetId="9" hidden="1">'Tabela 7'!$A$4:$Q$4</definedName>
    <definedName name="_Toc441484841" localSheetId="0">'Tabela 1'!$A$231</definedName>
    <definedName name="_xlnm.Print_Area" localSheetId="0">'Tabela 1'!$A$1:$AN$247</definedName>
    <definedName name="_xlnm.Print_Area" localSheetId="12">'Tabela 10'!$A$1:$D$9</definedName>
    <definedName name="_xlnm.Print_Area" localSheetId="13">'Tabela 11'!$A$1:$F$9</definedName>
    <definedName name="_xlnm.Print_Area" localSheetId="14">'Tabela 12'!$A$1:$O$9</definedName>
    <definedName name="_xlnm.Print_Area" localSheetId="15">'Tabela 13'!$A$1:$N$7</definedName>
    <definedName name="_xlnm.Print_Area" localSheetId="16">'Tabela 14'!$A$1:$I$5</definedName>
    <definedName name="_xlnm.Print_Area" localSheetId="17">'Tabela 15'!$A$1:$I$5</definedName>
    <definedName name="_xlnm.Print_Area" localSheetId="1">'Tabela 2A'!$A$1:$AH$191</definedName>
    <definedName name="_xlnm.Print_Area" localSheetId="2">'Tabela 2C'!$A$1:$BT$147</definedName>
    <definedName name="_xlnm.Print_Area" localSheetId="3">'Tabela 3A'!$A$1:$AN$349</definedName>
    <definedName name="_xlnm.Print_Area" localSheetId="4">'Tabela 3B '!$A$1:$B$10</definedName>
    <definedName name="_xlnm.Print_Area" localSheetId="5">'Tabela 4A'!$A$1:$AF$315</definedName>
    <definedName name="_xlnm.Print_Area" localSheetId="6">'Tabela 4B'!$A$1:$AQ$138</definedName>
    <definedName name="_xlnm.Print_Area" localSheetId="7">'Tabela 5'!$A$1:$BV$51</definedName>
    <definedName name="_xlnm.Print_Area" localSheetId="8">'Tabela 6'!$A$1:$M$35</definedName>
    <definedName name="_xlnm.Print_Area" localSheetId="10">'Tabela 8'!$A$1:$F$23</definedName>
    <definedName name="_xlnm.Print_Area" localSheetId="11">'Tabela 9'!$A$1:$F$10</definedName>
    <definedName name="_xlnm.Print_Titles" localSheetId="7">'Tabela 5'!$5:$8</definedName>
    <definedName name="_xlnm.Print_Titles" localSheetId="8">'Tabela 6'!$3:$7</definedName>
    <definedName name="_xlnm.Print_Titles" localSheetId="9">'Tabela 7'!$4:$4</definedName>
  </definedNames>
  <calcPr calcId="191029"/>
</workbook>
</file>

<file path=xl/calcChain.xml><?xml version="1.0" encoding="utf-8"?>
<calcChain xmlns="http://schemas.openxmlformats.org/spreadsheetml/2006/main">
  <c r="AC105" i="27" l="1"/>
  <c r="AE105" i="27"/>
  <c r="AC107" i="27"/>
  <c r="AE107" i="27"/>
  <c r="AD107" i="27"/>
  <c r="AC104" i="27"/>
  <c r="AE104" i="27"/>
  <c r="AD104" i="27"/>
  <c r="AE106" i="27"/>
  <c r="AD106" i="27"/>
  <c r="L841" i="26"/>
  <c r="M840" i="26"/>
  <c r="N840" i="26"/>
  <c r="O840" i="26"/>
  <c r="L840" i="26"/>
  <c r="M839" i="26"/>
  <c r="N839" i="26"/>
  <c r="O839" i="26"/>
  <c r="L839" i="26"/>
  <c r="M838" i="26"/>
  <c r="M841" i="26" s="1"/>
  <c r="N838" i="26"/>
  <c r="N841" i="26" s="1"/>
  <c r="O838" i="26"/>
  <c r="O841" i="26" s="1"/>
  <c r="L838" i="26"/>
  <c r="M27" i="31"/>
  <c r="L27" i="31"/>
  <c r="J27" i="31"/>
  <c r="K27" i="31" s="1"/>
  <c r="I27" i="31"/>
  <c r="G27" i="31"/>
  <c r="H27" i="31" s="1"/>
  <c r="E27" i="31"/>
  <c r="K26" i="31"/>
  <c r="H26" i="31"/>
  <c r="K25" i="31"/>
  <c r="H25" i="31"/>
  <c r="K24" i="31"/>
  <c r="H24" i="31"/>
  <c r="K23" i="31"/>
  <c r="H23" i="31"/>
  <c r="M22" i="31"/>
  <c r="L22" i="31"/>
  <c r="J22" i="31"/>
  <c r="I22" i="31"/>
  <c r="G22" i="31"/>
  <c r="E22" i="31"/>
  <c r="E28" i="31" s="1"/>
  <c r="M21" i="31"/>
  <c r="M28" i="31" s="1"/>
  <c r="L21" i="31"/>
  <c r="L28" i="31" s="1"/>
  <c r="J21" i="31"/>
  <c r="K21" i="31" s="1"/>
  <c r="I21" i="31"/>
  <c r="G21" i="31"/>
  <c r="H21" i="31" s="1"/>
  <c r="E21" i="31"/>
  <c r="K20" i="31"/>
  <c r="H20" i="31"/>
  <c r="K19" i="31"/>
  <c r="H19" i="31"/>
  <c r="K18" i="31"/>
  <c r="H18" i="31"/>
  <c r="K17" i="31"/>
  <c r="H17" i="31"/>
  <c r="K16" i="31"/>
  <c r="H16" i="31"/>
  <c r="K15" i="31"/>
  <c r="H15" i="31"/>
  <c r="K14" i="31"/>
  <c r="H14" i="31"/>
  <c r="K13" i="31"/>
  <c r="H13" i="31"/>
  <c r="K12" i="31"/>
  <c r="H12" i="31"/>
  <c r="K11" i="31"/>
  <c r="H11" i="31"/>
  <c r="K10" i="31"/>
  <c r="H10" i="31"/>
  <c r="K9" i="31"/>
  <c r="H9" i="31"/>
  <c r="K8" i="31"/>
  <c r="H8" i="31"/>
  <c r="AC106" i="27" l="1"/>
  <c r="H22" i="31"/>
  <c r="K22" i="31"/>
  <c r="I28" i="31"/>
  <c r="J28" i="31"/>
  <c r="K28" i="31" s="1"/>
  <c r="G28" i="31"/>
  <c r="H28" i="31" s="1"/>
  <c r="AO32" i="30" l="1"/>
  <c r="AI32" i="30"/>
  <c r="AO31" i="30"/>
  <c r="AC311" i="29"/>
  <c r="AB311" i="29"/>
  <c r="AA311" i="29"/>
  <c r="Z311" i="29"/>
  <c r="Y311" i="29"/>
  <c r="X311" i="29"/>
  <c r="W311" i="29"/>
  <c r="V311" i="29"/>
  <c r="U311" i="29"/>
  <c r="T311" i="29"/>
  <c r="S311" i="29"/>
  <c r="R311" i="29"/>
  <c r="Q311" i="29"/>
  <c r="P311" i="29"/>
  <c r="O311" i="29"/>
  <c r="N311" i="29"/>
  <c r="M311" i="29"/>
  <c r="L311" i="29"/>
  <c r="K311" i="29"/>
  <c r="AA310" i="29"/>
  <c r="AA309" i="29"/>
  <c r="S308" i="29"/>
  <c r="AA308" i="29" s="1"/>
  <c r="AA307" i="29"/>
  <c r="AC283" i="29"/>
  <c r="AB283" i="29"/>
  <c r="AA283" i="29"/>
  <c r="Z283" i="29"/>
  <c r="Y283" i="29"/>
  <c r="X283" i="29"/>
  <c r="W283" i="29"/>
  <c r="V283" i="29"/>
  <c r="U283" i="29"/>
  <c r="T283" i="29"/>
  <c r="S283" i="29"/>
  <c r="R283" i="29"/>
  <c r="Q283" i="29"/>
  <c r="P283" i="29"/>
  <c r="O283" i="29"/>
  <c r="N283" i="29"/>
  <c r="M283" i="29"/>
  <c r="AA282" i="29"/>
  <c r="AA281" i="29"/>
  <c r="AA280" i="29"/>
  <c r="AA279" i="29"/>
  <c r="AC255" i="29"/>
  <c r="AB255" i="29"/>
  <c r="AA255" i="29"/>
  <c r="Z255" i="29"/>
  <c r="Y255" i="29"/>
  <c r="X255" i="29"/>
  <c r="W255" i="29"/>
  <c r="V255" i="29"/>
  <c r="U255" i="29"/>
  <c r="T255" i="29"/>
  <c r="S255" i="29"/>
  <c r="R255" i="29"/>
  <c r="Q255" i="29"/>
  <c r="P255" i="29"/>
  <c r="O255" i="29"/>
  <c r="N255" i="29"/>
  <c r="M255" i="29"/>
  <c r="L255" i="29"/>
  <c r="K255" i="29"/>
  <c r="J255" i="29"/>
  <c r="I255" i="29"/>
  <c r="S253" i="29"/>
  <c r="AA253" i="29" s="1"/>
  <c r="AA252" i="29"/>
  <c r="W251" i="29"/>
  <c r="AA251" i="29" s="1"/>
  <c r="AC227" i="29"/>
  <c r="AB227" i="29"/>
  <c r="AA227" i="29"/>
  <c r="Z227" i="29"/>
  <c r="Y227" i="29"/>
  <c r="X227" i="29"/>
  <c r="W227" i="29"/>
  <c r="V227" i="29"/>
  <c r="U227" i="29"/>
  <c r="T227" i="29"/>
  <c r="S227" i="29"/>
  <c r="R227" i="29"/>
  <c r="Q227" i="29"/>
  <c r="P227" i="29"/>
  <c r="O227" i="29"/>
  <c r="N227" i="29"/>
  <c r="M227" i="29"/>
  <c r="L227" i="29"/>
  <c r="K227" i="29"/>
  <c r="J227" i="29"/>
  <c r="I227" i="29"/>
  <c r="W226" i="29"/>
  <c r="U226" i="29"/>
  <c r="S226" i="29"/>
  <c r="Q226" i="29"/>
  <c r="AA225" i="29"/>
  <c r="AA224" i="29"/>
  <c r="AA223" i="29"/>
  <c r="AC199" i="29"/>
  <c r="AB199" i="29"/>
  <c r="AA199" i="29"/>
  <c r="Z199" i="29"/>
  <c r="Y199" i="29"/>
  <c r="X199" i="29"/>
  <c r="W199" i="29"/>
  <c r="V199" i="29"/>
  <c r="U199" i="29"/>
  <c r="T199" i="29"/>
  <c r="S199" i="29"/>
  <c r="R199" i="29"/>
  <c r="Q199" i="29"/>
  <c r="P199" i="29"/>
  <c r="O199" i="29"/>
  <c r="N199" i="29"/>
  <c r="M199" i="29"/>
  <c r="L199" i="29"/>
  <c r="K199" i="29"/>
  <c r="J199" i="29"/>
  <c r="I199" i="29"/>
  <c r="AA198" i="29"/>
  <c r="AA197" i="29"/>
  <c r="AA196" i="29"/>
  <c r="AA195" i="29"/>
  <c r="AC171" i="29"/>
  <c r="AB171" i="29"/>
  <c r="AA171" i="29"/>
  <c r="Z171" i="29"/>
  <c r="Y171" i="29"/>
  <c r="X171" i="29"/>
  <c r="W171" i="29"/>
  <c r="V171" i="29"/>
  <c r="U171" i="29"/>
  <c r="T171" i="29"/>
  <c r="S171" i="29"/>
  <c r="R171" i="29"/>
  <c r="Q171" i="29"/>
  <c r="P171" i="29"/>
  <c r="O171" i="29"/>
  <c r="N171" i="29"/>
  <c r="M171" i="29"/>
  <c r="L171" i="29"/>
  <c r="K171" i="29"/>
  <c r="J171" i="29"/>
  <c r="I171" i="29"/>
  <c r="AA170" i="29"/>
  <c r="AA169" i="29"/>
  <c r="AA168" i="29"/>
  <c r="AA167" i="29"/>
  <c r="AC143" i="29"/>
  <c r="AB143" i="29"/>
  <c r="AA143" i="29"/>
  <c r="Z143" i="29"/>
  <c r="Y143" i="29"/>
  <c r="X143" i="29"/>
  <c r="W143" i="29"/>
  <c r="V143" i="29"/>
  <c r="U143" i="29"/>
  <c r="T143" i="29"/>
  <c r="S143" i="29"/>
  <c r="R143" i="29"/>
  <c r="Q143" i="29"/>
  <c r="P143" i="29"/>
  <c r="O143" i="29"/>
  <c r="N143" i="29"/>
  <c r="M143" i="29"/>
  <c r="L143" i="29"/>
  <c r="K143" i="29"/>
  <c r="J143" i="29"/>
  <c r="I143" i="29"/>
  <c r="AA142" i="29"/>
  <c r="AA141" i="29"/>
  <c r="AA140" i="29"/>
  <c r="AA139" i="29"/>
  <c r="AC115" i="29"/>
  <c r="AB115" i="29"/>
  <c r="AA115" i="29"/>
  <c r="X115" i="29"/>
  <c r="W115" i="29"/>
  <c r="V115" i="29"/>
  <c r="U115" i="29"/>
  <c r="T115" i="29"/>
  <c r="S115" i="29"/>
  <c r="R115" i="29"/>
  <c r="Q115" i="29"/>
  <c r="P115" i="29"/>
  <c r="O115" i="29"/>
  <c r="N115" i="29"/>
  <c r="M115" i="29"/>
  <c r="L115" i="29"/>
  <c r="K115" i="29"/>
  <c r="J115" i="29"/>
  <c r="I115" i="29"/>
  <c r="AA114" i="29"/>
  <c r="AA113" i="29"/>
  <c r="AA112" i="29"/>
  <c r="AA111" i="29"/>
  <c r="AC86" i="29"/>
  <c r="AB86" i="29"/>
  <c r="AA86" i="29"/>
  <c r="X86" i="29"/>
  <c r="W86" i="29"/>
  <c r="V86" i="29"/>
  <c r="U86" i="29"/>
  <c r="T86" i="29"/>
  <c r="S86" i="29"/>
  <c r="R86" i="29"/>
  <c r="Q86" i="29"/>
  <c r="P86" i="29"/>
  <c r="O86" i="29"/>
  <c r="N86" i="29"/>
  <c r="M86" i="29"/>
  <c r="L86" i="29"/>
  <c r="K86" i="29"/>
  <c r="J86" i="29"/>
  <c r="I86" i="29"/>
  <c r="AA85" i="29"/>
  <c r="AA84" i="29"/>
  <c r="S83" i="29"/>
  <c r="AA83" i="29" s="1"/>
  <c r="AA82" i="29"/>
  <c r="AC58" i="29"/>
  <c r="AB58" i="29"/>
  <c r="AA58" i="29"/>
  <c r="Z58" i="29"/>
  <c r="Y58" i="29"/>
  <c r="X58" i="29"/>
  <c r="W58" i="29"/>
  <c r="V58" i="29"/>
  <c r="U58" i="29"/>
  <c r="T58" i="29"/>
  <c r="S58" i="29"/>
  <c r="R58" i="29"/>
  <c r="Q58" i="29"/>
  <c r="P58" i="29"/>
  <c r="O58" i="29"/>
  <c r="N58" i="29"/>
  <c r="M58" i="29"/>
  <c r="L58" i="29"/>
  <c r="K58" i="29"/>
  <c r="J58" i="29"/>
  <c r="I58" i="29"/>
  <c r="AA57" i="29"/>
  <c r="AA56" i="29"/>
  <c r="W55" i="29"/>
  <c r="AA55" i="29" s="1"/>
  <c r="AA54" i="29"/>
  <c r="AC30" i="29"/>
  <c r="AB30" i="29"/>
  <c r="AA30" i="29"/>
  <c r="Z30" i="29"/>
  <c r="Y30" i="29"/>
  <c r="X30" i="29"/>
  <c r="W30" i="29"/>
  <c r="V30" i="29"/>
  <c r="U30" i="29"/>
  <c r="T30" i="29"/>
  <c r="S30" i="29"/>
  <c r="R30" i="29"/>
  <c r="Q30" i="29"/>
  <c r="P30" i="29"/>
  <c r="O30" i="29"/>
  <c r="N30" i="29"/>
  <c r="M30" i="29"/>
  <c r="L30" i="29"/>
  <c r="K30" i="29"/>
  <c r="J30" i="29"/>
  <c r="I30" i="29"/>
  <c r="AA29" i="29"/>
  <c r="AA28" i="29"/>
  <c r="W27" i="29"/>
  <c r="AA27" i="29" s="1"/>
  <c r="AA26" i="29"/>
  <c r="BU48" i="23" l="1"/>
  <c r="BU47" i="23"/>
  <c r="BU46" i="23"/>
  <c r="BU43" i="23"/>
  <c r="BU40" i="23"/>
  <c r="BU38" i="23"/>
  <c r="BU36" i="23"/>
  <c r="BO36" i="23"/>
  <c r="BI36" i="23"/>
  <c r="BC36" i="23"/>
  <c r="AW36" i="23"/>
  <c r="AQ36" i="23"/>
  <c r="BU35" i="23"/>
  <c r="BO35" i="23"/>
  <c r="BI35" i="23"/>
  <c r="BC35" i="23"/>
  <c r="AW35" i="23"/>
  <c r="AQ35" i="23"/>
  <c r="AK35" i="23"/>
  <c r="BU34" i="23"/>
  <c r="BO34" i="23"/>
  <c r="BI34" i="23"/>
  <c r="BC34" i="23"/>
  <c r="AW34" i="23"/>
  <c r="BU33" i="23"/>
  <c r="BO33" i="23"/>
  <c r="BI33" i="23"/>
  <c r="BC33" i="23"/>
  <c r="AW33" i="23"/>
  <c r="BU32" i="23"/>
  <c r="BO32" i="23"/>
  <c r="BI32" i="23"/>
  <c r="BC32" i="23"/>
  <c r="AW32" i="23"/>
  <c r="AQ32" i="23"/>
  <c r="BU31" i="23"/>
  <c r="BO31" i="23"/>
  <c r="BI31" i="23"/>
  <c r="BC31" i="23"/>
  <c r="AW31" i="23"/>
  <c r="BU30" i="23"/>
  <c r="BO30" i="23"/>
  <c r="BI30" i="23"/>
  <c r="BC30" i="23"/>
  <c r="AW30" i="23"/>
  <c r="BU29" i="23"/>
  <c r="BO29" i="23"/>
  <c r="BI29" i="23"/>
  <c r="BC29" i="23"/>
  <c r="AW29" i="23"/>
  <c r="BU28" i="23"/>
  <c r="BO28" i="23"/>
  <c r="BI28" i="23"/>
  <c r="BC28" i="23"/>
  <c r="AW28" i="23"/>
  <c r="AQ28" i="23"/>
  <c r="BU27" i="23"/>
  <c r="BO27" i="23"/>
  <c r="BI27" i="23"/>
  <c r="BC27" i="23"/>
  <c r="AW27" i="23"/>
  <c r="BU26" i="23"/>
  <c r="BO26" i="23"/>
  <c r="BI26" i="23"/>
  <c r="BC26" i="23"/>
  <c r="AW26" i="23"/>
  <c r="AK26" i="23"/>
  <c r="AQ26" i="23" s="1"/>
  <c r="BU25" i="23"/>
  <c r="BO25" i="23"/>
  <c r="BI25" i="23"/>
  <c r="BC25" i="23"/>
  <c r="AW25" i="23"/>
  <c r="BU24" i="23"/>
  <c r="BO24" i="23"/>
  <c r="BI24" i="23"/>
  <c r="BC24" i="23"/>
  <c r="AW24" i="23"/>
  <c r="BU23" i="23"/>
  <c r="BO23" i="23"/>
  <c r="BU22" i="23"/>
  <c r="BO22" i="23"/>
  <c r="BI22" i="23"/>
  <c r="BC22" i="23"/>
  <c r="AW22" i="23"/>
  <c r="BU21" i="23"/>
  <c r="BO21" i="23"/>
  <c r="BI21" i="23"/>
  <c r="BU20" i="23"/>
  <c r="BO20" i="23"/>
  <c r="BI20" i="23"/>
  <c r="BC20" i="23"/>
  <c r="AW20" i="23"/>
  <c r="BU19" i="23"/>
  <c r="BO19" i="23"/>
  <c r="BI19" i="23"/>
  <c r="BC19" i="23"/>
  <c r="AW19" i="23"/>
  <c r="BU18" i="23"/>
  <c r="BO18" i="23"/>
  <c r="BI18" i="23"/>
  <c r="BC18" i="23"/>
  <c r="AW18" i="23"/>
  <c r="AQ18" i="23"/>
  <c r="BU17" i="23"/>
  <c r="BO17" i="23"/>
  <c r="BI17" i="23"/>
  <c r="BC17" i="23"/>
  <c r="AW17" i="23"/>
  <c r="AK17" i="23"/>
  <c r="BU16" i="23"/>
  <c r="BO16" i="23"/>
  <c r="BI16" i="23"/>
  <c r="BC16" i="23"/>
  <c r="AW16" i="23"/>
  <c r="BU15" i="23"/>
  <c r="BO15" i="23"/>
  <c r="BI15" i="23"/>
  <c r="BC15" i="23"/>
  <c r="AW15" i="23"/>
  <c r="BU14" i="23"/>
  <c r="BO14" i="23"/>
  <c r="BI14" i="23"/>
  <c r="BC14" i="23"/>
  <c r="AW14" i="23"/>
  <c r="BU13" i="23"/>
  <c r="BO13" i="23"/>
  <c r="BI13" i="23"/>
  <c r="BC13" i="23"/>
  <c r="AW13" i="23"/>
  <c r="BU12" i="23"/>
  <c r="BO12" i="23"/>
  <c r="BI12" i="23"/>
  <c r="BC12" i="23"/>
  <c r="AW12" i="23"/>
  <c r="BU11" i="23"/>
  <c r="BO11" i="23"/>
  <c r="BI11" i="23"/>
  <c r="BC11" i="23"/>
  <c r="AW11" i="23"/>
  <c r="BU10" i="23"/>
  <c r="BO10" i="23"/>
  <c r="BI10" i="23"/>
  <c r="BC10" i="23"/>
  <c r="AW10" i="23"/>
  <c r="BU9" i="23"/>
  <c r="BO9" i="23"/>
  <c r="BI9" i="23"/>
  <c r="BC9" i="23"/>
  <c r="AW9" i="23"/>
  <c r="X298" i="1" l="1"/>
  <c r="I297" i="1"/>
  <c r="X292" i="1"/>
  <c r="R291" i="1"/>
  <c r="I291" i="1"/>
  <c r="X288" i="1"/>
  <c r="I28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Katarzyna Wojcicka</author>
    <author>aagdan</author>
  </authors>
  <commentList>
    <comment ref="BR65" authorId="0" shapeId="0" xr:uid="{CBA67068-6053-4FD0-9F35-CEED87957591}">
      <text>
        <r>
          <rPr>
            <sz val="9"/>
            <color indexed="81"/>
            <rFont val="Tahoma"/>
            <family val="2"/>
            <charset val="238"/>
          </rPr>
          <t>Stopień realizacji wskaźnika</t>
        </r>
      </text>
    </comment>
    <comment ref="AW91" authorId="1" shapeId="0" xr:uid="{4F902C5D-8BF3-4843-96EA-5D2AD8904B7B}">
      <text>
        <r>
          <rPr>
            <b/>
            <sz val="9"/>
            <color indexed="81"/>
            <rFont val="Tahoma"/>
            <family val="2"/>
            <charset val="238"/>
          </rPr>
          <t>aagdan:</t>
        </r>
        <r>
          <rPr>
            <sz val="9"/>
            <color indexed="81"/>
            <rFont val="Tahoma"/>
            <family val="2"/>
            <charset val="238"/>
          </rPr>
          <t xml:space="preserve">
będą dane ok. 16.04.2021; wyliczone z tab.4B ogółem wsk. 57 * 66%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Katarzyna Wojcicka</author>
  </authors>
  <commentList>
    <comment ref="C5" authorId="0" shapeId="0" xr:uid="{00000000-0006-0000-0C00-000001000000}">
      <text>
        <r>
          <rPr>
            <sz val="9"/>
            <color indexed="81"/>
            <rFont val="Tahoma"/>
            <family val="2"/>
            <charset val="238"/>
          </rPr>
          <t>Należy wskazać kwoty dofinansowania UE przewidziane do wykorzystania na operacje realizowane poza obszarem objętym programem (wyliczone samodzielnie w oparciu o montaż umowy).</t>
        </r>
      </text>
    </comment>
    <comment ref="E5" authorId="0" shapeId="0" xr:uid="{00000000-0006-0000-0C00-000002000000}">
      <text>
        <r>
          <rPr>
            <sz val="9"/>
            <color indexed="81"/>
            <rFont val="Tahoma"/>
            <family val="2"/>
            <charset val="238"/>
          </rPr>
          <t>Beneficjenci instytucji zarządzającej = beneficjenci programu</t>
        </r>
      </text>
    </comment>
  </commentList>
</comments>
</file>

<file path=xl/sharedStrings.xml><?xml version="1.0" encoding="utf-8"?>
<sst xmlns="http://schemas.openxmlformats.org/spreadsheetml/2006/main" count="27419" uniqueCount="1030">
  <si>
    <t>Tabela 3A*</t>
  </si>
  <si>
    <t>Oś Priorytetowa</t>
  </si>
  <si>
    <t>01</t>
  </si>
  <si>
    <t>PRZEDSIĘBIORSTWA I INNOWACJE</t>
  </si>
  <si>
    <t>Priorytet inwestycyjny</t>
  </si>
  <si>
    <t>1a</t>
  </si>
  <si>
    <t>Udoskonalanie infrastruktury badań i innowacji i zwiększanie zdolności do osiągnięcia doskonałości w zakresie badań i innowacji oraz wspieranie ośrodków kompetencji, w szczególności tych, które leżą w interesie Europy
(1.1 Wzmacnianie potencjału B+R i wdrożeniowego uczelni i jednostek naukowych )</t>
  </si>
  <si>
    <t>NR IDENTYFIKACYJNY</t>
  </si>
  <si>
    <t>Wskaźnik</t>
  </si>
  <si>
    <t>Jednostka miary</t>
  </si>
  <si>
    <t>Fundusz</t>
  </si>
  <si>
    <t>Kategoria regionu</t>
  </si>
  <si>
    <r>
      <t>Wartość docelowa</t>
    </r>
    <r>
      <rPr>
        <b/>
        <vertAlign val="superscript"/>
        <sz val="10"/>
        <rFont val="Times New Roman"/>
        <family val="1"/>
        <charset val="238"/>
      </rPr>
      <t>2
 </t>
    </r>
    <r>
      <rPr>
        <b/>
        <sz val="10"/>
        <rFont val="Times New Roman"/>
        <family val="1"/>
        <charset val="238"/>
      </rPr>
      <t>(2023 r.)</t>
    </r>
  </si>
  <si>
    <t>2014 r.</t>
  </si>
  <si>
    <t>2015 r.</t>
  </si>
  <si>
    <t>2016 r.</t>
  </si>
  <si>
    <t>2017 r.</t>
  </si>
  <si>
    <t>2018 r.</t>
  </si>
  <si>
    <t>2019 r.</t>
  </si>
  <si>
    <t>2020 r.</t>
  </si>
  <si>
    <t>2021 r.</t>
  </si>
  <si>
    <t>2022 r.</t>
  </si>
  <si>
    <t>2023 r.</t>
  </si>
  <si>
    <t>Uwagi (w razie potrzeby)</t>
  </si>
  <si>
    <t>M</t>
  </si>
  <si>
    <t>K</t>
  </si>
  <si>
    <t>Ogółem</t>
  </si>
  <si>
    <t>Wartość skumulowana — produkty, które mają być zrealizowane poprzez wybrane operacje  [prognoza przedstawiona przez beneficjentów]</t>
  </si>
  <si>
    <t>CO25</t>
  </si>
  <si>
    <t>Badania i innowacje: 
Liczba naukowców pracujących w ulepszonych obiektach infrastruktury badawczej (CI 25)</t>
  </si>
  <si>
    <t>Ekwiwalenty pełnego czasu pracy</t>
  </si>
  <si>
    <t>EFRR</t>
  </si>
  <si>
    <t>Region słabiej rozwinięty</t>
  </si>
  <si>
    <t>n/d</t>
  </si>
  <si>
    <t>-</t>
  </si>
  <si>
    <t>Wartość skumulowana — produkty zrealizowane poprzez operacje
[rzeczywiste wykonanie]</t>
  </si>
  <si>
    <t>CO27</t>
  </si>
  <si>
    <t>Badania i innowacje:
Inwestycje prywatne uzupełniające wsparcie publiczne w projekty w zakresie innowacji lub badań i rozwoju (CI 27)</t>
  </si>
  <si>
    <t>EUR</t>
  </si>
  <si>
    <t xml:space="preserve">Liczba jednostek naukowych ponoszących nakłady inwestycyjne na działalność B+R </t>
  </si>
  <si>
    <t xml:space="preserve">szt. </t>
  </si>
  <si>
    <t>1b</t>
  </si>
  <si>
    <t>CO01</t>
  </si>
  <si>
    <t>Inwestycje produkcyjne: 
Liczba przedsiębiorstw otrzymujących wsparcie (CI 1)</t>
  </si>
  <si>
    <t>Przedsiębiorstwa</t>
  </si>
  <si>
    <t>CO02</t>
  </si>
  <si>
    <t>Inwestycje produkcyjne:
Liczba przedsiębiorstw otrzymujących dotacje (CI 2)</t>
  </si>
  <si>
    <t>CO04</t>
  </si>
  <si>
    <t>Inwestycje produkcyjne: 
Liczba przedsiębiorstw otrzymujących wsparcie niefinansowe (CI 4)</t>
  </si>
  <si>
    <t>CO06</t>
  </si>
  <si>
    <t>Inwestycje produkcyjne: 
Inwestycje prywatne uzupełniające wsparcie publiczne dla przedsiębiorstw (dotacje) (CI 6)</t>
  </si>
  <si>
    <t>CO26</t>
  </si>
  <si>
    <t>Badania i innowacje: 
Liczba przedsiębiorstw współpracujących z ośrodkami badawczymi (CI 26)</t>
  </si>
  <si>
    <t>3a</t>
  </si>
  <si>
    <t>Promowanie przedsiębiorczości, w szczególności poprzez ułatwianie gospodarczego wykorzystywania nowych pomysłów oraz sprzyjanie tworzeniu nowych firm, w tym również poprzez inkubatory przedsiębiorczości 
(1.3 Rozwój przedsiębiorczości)</t>
  </si>
  <si>
    <t>Liczba wspartych inkubatorów przedsiębiorczości</t>
  </si>
  <si>
    <t>Powierzchnia wspartych (przygotowanych) terenów inwestycyjnych </t>
  </si>
  <si>
    <t>ha</t>
  </si>
  <si>
    <t>3b</t>
  </si>
  <si>
    <t>Inwestycje produkcyjne: 
Liczba przedsiębiorstw otrzymujących dotacje (CI 2)</t>
  </si>
  <si>
    <t xml:space="preserve">Liczba przedsiębiorstw, które wprowadziły zmiany organizacyjno-procesowe </t>
  </si>
  <si>
    <t>3c</t>
  </si>
  <si>
    <t xml:space="preserve">Wspieranie tworzenia i poszerzania zaawansowanych zdolności w zakresie rozwoju produktów i usług 
(1.5 Rozwój produktów i usług w MŚP) </t>
  </si>
  <si>
    <t>CO03</t>
  </si>
  <si>
    <t>Inwestycje produkcyjne: 
Liczba przedsiębiorstw otrzymujących wsparcie finansowe inne niż dotacje (CI 3)</t>
  </si>
  <si>
    <t>CO07</t>
  </si>
  <si>
    <t>CO08</t>
  </si>
  <si>
    <t>Inwestycje produkcyjne: 
Wzrost zatrudnienia we wspieranych przedsiębiorstwach (CI 8)</t>
  </si>
  <si>
    <t>CO28</t>
  </si>
  <si>
    <t xml:space="preserve">Badania i innowacje: 
Liczba przedsiębiorstw objętych wsparciem w celu wprowadzenia produktów nowych dla rynku (CI 28) </t>
  </si>
  <si>
    <t>CO29</t>
  </si>
  <si>
    <t>Badania i innowacje: 
Liczba przedsiębiorstw objętych wsparciem w celu wprowadzenia produktów nowych dla firmy (CI 29)</t>
  </si>
  <si>
    <t>02</t>
  </si>
  <si>
    <t xml:space="preserve">TECHNOLOGIE INFORMACYJNO-KOMUNIKACYJNE </t>
  </si>
  <si>
    <t>2c</t>
  </si>
  <si>
    <t>Wzmocnienie zastosowań TIK dla e-administracji, e- uczenia się, e-włączenia społecznego, e-kultury i e-zdrowia
(2.1 e-usługi publiczne)</t>
  </si>
  <si>
    <t>Liczba usług publicznych udostępnionych on-line o stopniu dojrzałości co najmniej 3</t>
  </si>
  <si>
    <t>Liczba podmiotów, które udostępniły on-line informacje sektora publicznego</t>
  </si>
  <si>
    <t>Liczba urzędów, które wdrożyły katalog rekomendacji dotyczących awansu cyfrowego</t>
  </si>
  <si>
    <t>03</t>
  </si>
  <si>
    <t>GOSPODARKA NISKOEMISYJNA</t>
  </si>
  <si>
    <t>4a</t>
  </si>
  <si>
    <t>Promowanie wytwarzania i dystrybucji energii pochodzącej ze źródeł odnawialnych 
(3.1 Produkcja i dystrybucja energii ze źródeł odnawialnych)</t>
  </si>
  <si>
    <t>CO30</t>
  </si>
  <si>
    <t>Energia odnawialna:
Dodatkowa zdolność wytwarzania energii odnawialnej (CI 30)</t>
  </si>
  <si>
    <t>MW</t>
  </si>
  <si>
    <t>CO34</t>
  </si>
  <si>
    <t>Redukcja emisji gazów cieplarnianych:
Szacowany roczny spadek emisji gazów cieplarnianych (CI 34)</t>
  </si>
  <si>
    <t>tony równoważnika CO2</t>
  </si>
  <si>
    <t>Liczba jednostek wytwarzania energii elektrycznej z OZE</t>
  </si>
  <si>
    <t>Liczba jednostek wytwarzania energii cieplnej z OZE</t>
  </si>
  <si>
    <t>4b</t>
  </si>
  <si>
    <t>Redukcja emisji gazów cieplarnianych: 
Szacowany roczny spadek emisji gazów cieplarnianych (CI 34)</t>
  </si>
  <si>
    <t>Powierzchnia użytkowa budynków poddanych termomodernizacji</t>
  </si>
  <si>
    <t>m2</t>
  </si>
  <si>
    <t>4c</t>
  </si>
  <si>
    <t>CO31</t>
  </si>
  <si>
    <t>Efektywność energetyczna: 
Liczba gospodarstw domowych z lepszą klasą zużycia energii (CI 31)</t>
  </si>
  <si>
    <t>Gospodarstwa domowe</t>
  </si>
  <si>
    <t>CO32</t>
  </si>
  <si>
    <t>Efektywność energetyczna: 
Zmniejszenie rocznego zużycia energii pierwotnej w budynkach publicznych (CI 32)</t>
  </si>
  <si>
    <t>kWh/rok</t>
  </si>
  <si>
    <r>
      <t>tony równoważnika CO</t>
    </r>
    <r>
      <rPr>
        <vertAlign val="subscript"/>
        <sz val="10"/>
        <rFont val="Times New Roman"/>
        <family val="1"/>
        <charset val="238"/>
      </rPr>
      <t>2</t>
    </r>
  </si>
  <si>
    <r>
      <t>m</t>
    </r>
    <r>
      <rPr>
        <vertAlign val="superscript"/>
        <sz val="10"/>
        <rFont val="Times New Roman"/>
        <family val="1"/>
        <charset val="238"/>
      </rPr>
      <t>2</t>
    </r>
  </si>
  <si>
    <t>Liczba zmodernizowanych źródeł ciepła</t>
  </si>
  <si>
    <t>4e</t>
  </si>
  <si>
    <t xml:space="preserve">Promowanie strategii niskoemisyjnych dla wszystkich rodzajów terytoriów, w szczególności dla obszarów miejskich, w tym wspieranie zrównoważonej multimodalnej mobilności miejskiej i działań adaptacyjnych mających oddziaływanie łagodzące na zmiany klimatu 
(3.4 Wdrażanie strategii niskoemisyjnych) </t>
  </si>
  <si>
    <t>Liczba zakupionych lub zmodernizowanych jednostek taboru pasażerskiego w publicznym transporcie zbiorowym komunikacji miejskiej</t>
  </si>
  <si>
    <t>Wartość skumulowana — wybrane operacje [prognoza przedstawiona przez beneficjentów]</t>
  </si>
  <si>
    <t>Liczba wybudowanych obiektów „parkuj i jedź”</t>
  </si>
  <si>
    <t>Wartość skumulowana — w pełni zrealizowane operacje [rzeczywiste wykonanie]</t>
  </si>
  <si>
    <t>Długość wspartej infrastruktury rowerowej</t>
  </si>
  <si>
    <t>km</t>
  </si>
  <si>
    <t>Ilość zaoszczędzonej energii elektrycznej</t>
  </si>
  <si>
    <t>MWh/rok</t>
  </si>
  <si>
    <t>4g</t>
  </si>
  <si>
    <t>Promowanie wykorzystywania wysokosprawnej kogeneracji ciepła i energii elektrycznej w oparciu o zapotrzebowanie na ciepło użytkowe
(3.5 Wysokosprawna kogeneracja)</t>
  </si>
  <si>
    <t>Liczba jednostek wytwarzania energii cieplnej i elektrycznej w ramach kogeneracji</t>
  </si>
  <si>
    <t>Dodatkowa zdolność produkcji energii elektrycznej i cieplnej w warunkach wysokosprawnej kogeneracji</t>
  </si>
  <si>
    <t>[MW]</t>
  </si>
  <si>
    <t>04</t>
  </si>
  <si>
    <t>ŚRODOWISKO I ZASOBY</t>
  </si>
  <si>
    <t>5b</t>
  </si>
  <si>
    <t xml:space="preserve">Promowanie inwestycji ukierunkowanych na konkretne rodzaje zagrożeń przy jednoczesnym zwiększeniu odporności na klęski i katastrofy i rozwijaniu systemów zarządzania klęskami i katastrofami 
(4.5 Bezpieczeństwo) </t>
  </si>
  <si>
    <t>CO20</t>
  </si>
  <si>
    <t>osoby</t>
  </si>
  <si>
    <t>Długość sieci kanalizacji deszczowej</t>
  </si>
  <si>
    <t xml:space="preserve">Pojemność obiektów małej retencji </t>
  </si>
  <si>
    <r>
      <t>m</t>
    </r>
    <r>
      <rPr>
        <vertAlign val="superscript"/>
        <sz val="10"/>
        <rFont val="Times New Roman"/>
        <family val="1"/>
        <charset val="238"/>
      </rPr>
      <t>3</t>
    </r>
  </si>
  <si>
    <t>6a</t>
  </si>
  <si>
    <t>CO17</t>
  </si>
  <si>
    <t>tony/rok</t>
  </si>
  <si>
    <t>Liczba wspartych zakładów zagospodarowania odpadów</t>
  </si>
  <si>
    <t>szt.</t>
  </si>
  <si>
    <t>6b</t>
  </si>
  <si>
    <t xml:space="preserve">Inwestowanie w sektor gospodarki wodnej celem wypełnienia zobowiązań określonych w dorobku prawnym Unii w zakresie środowiska oraz zaspokojenia wykraczających poza te zobowiązania potrzeb inwestycyjnych, określonych przez państwa członkowskie 
(4.2 Gospodarka wodno-ściekowa) </t>
  </si>
  <si>
    <t>CO18</t>
  </si>
  <si>
    <t>Zaopatrzenie w wodę: 
Liczba dodatkowych osób korzystających z ulepszonego zaopatrzenia w wodę (CI 18)</t>
  </si>
  <si>
    <t>CO19</t>
  </si>
  <si>
    <t>Oczyszczanie ścieków:
Liczba dodatkowych osób korzystających z ulepszonego oczyszczania ścieków (CI 19)</t>
  </si>
  <si>
    <t>Równoważna liczba mieszkańców</t>
  </si>
  <si>
    <t>Długość sieci kanalizacji sanitarnej</t>
  </si>
  <si>
    <t>6c</t>
  </si>
  <si>
    <t>Zachowanie, ochrona, promowanie i rozwój dziedzictwa naturalnego i kulturowego
(4.3 Dziedzictwo kulturowe)</t>
  </si>
  <si>
    <t>CO09</t>
  </si>
  <si>
    <t>Odwiedziny/rok</t>
  </si>
  <si>
    <t>Liczba zabytków nieruchomych objętych wsparciem.</t>
  </si>
  <si>
    <t>Liczba instytucji kultury objętych wsparciem.</t>
  </si>
  <si>
    <t>6d</t>
  </si>
  <si>
    <t xml:space="preserve">Ochrona i przywrócenie różnorodności biologicznej, ochrona i rekultywacja gleby oraz wspieranie usług ekosystemowych, także poprzez program „Natura 2000” 
i zieloną infrastrukturę 
(4.4 Ochrona i udostępnianie zasobów przyrodniczych) </t>
  </si>
  <si>
    <t>CO23</t>
  </si>
  <si>
    <t>Powierzchnia w ha</t>
  </si>
  <si>
    <t>Liczba wspartych form ochrony przyrody</t>
  </si>
  <si>
    <t>05</t>
  </si>
  <si>
    <t>TRANSPORT</t>
  </si>
  <si>
    <t>7b</t>
  </si>
  <si>
    <t>CO13</t>
  </si>
  <si>
    <t>Drogi: 
Całkowita długość nowych dróg
 (CI 13)</t>
  </si>
  <si>
    <t>CO14</t>
  </si>
  <si>
    <t>Drogi: 
Całkowita długość przebudowanych lub zmodernizowanych dróg (CI 14)</t>
  </si>
  <si>
    <t>7d</t>
  </si>
  <si>
    <t>Rozwój i rehabilitacja kompleksowych, wysokiej jakości i interoperacyjnych systemów transportu kolejowego oraz propagowanie działań służących zmniejszeniu hałasu 
(5.2 System transportu kolejowego)</t>
  </si>
  <si>
    <t>CO12</t>
  </si>
  <si>
    <t>Pojemność zakupionych jednostek taboru kolejowego</t>
  </si>
  <si>
    <t>06</t>
  </si>
  <si>
    <t>INFRASTRUKTURA SPÓJNOŚCI SPOŁECZNEJ</t>
  </si>
  <si>
    <t>9a</t>
  </si>
  <si>
    <t>CO35</t>
  </si>
  <si>
    <t xml:space="preserve">osoby </t>
  </si>
  <si>
    <t>CO36</t>
  </si>
  <si>
    <t xml:space="preserve">Zdrowie: 
Ludność objęta ulepszonymi usługami zdrowotnymi (CI 36) </t>
  </si>
  <si>
    <t>Liczba wspartych podmiotów leczniczych</t>
  </si>
  <si>
    <t>9b</t>
  </si>
  <si>
    <t xml:space="preserve">Wspieranie rewitalizacji fizycznej, gospodarczej i społecznej ubogich społeczności na obszarach miejskich i wiejskich 
(6.3 Rewitalizacja zdegradowanych obszarów) </t>
  </si>
  <si>
    <t>Liczba wspartych obiektów infrastruktury zlokalizowanych na rewitalizowanych obszarach</t>
  </si>
  <si>
    <t>Liczba wspartych budynków mieszkalnych zlokalizowanych na rewitalizowanych obszarach</t>
  </si>
  <si>
    <t>07</t>
  </si>
  <si>
    <t>INFRASTRUKTURA EDUKACYJNA</t>
  </si>
  <si>
    <t>10a</t>
  </si>
  <si>
    <t xml:space="preserve">Opieka nad dziećmi i edukacja: 
Liczba miejsc w objętej wsparciem infrastrukturze w zakresie opieki nad dziećmi lub infrastrukturze edukacyjnej (CI 35) </t>
  </si>
  <si>
    <t xml:space="preserve">Liczba wspartych obiektów infrastruktury przedszkolnej </t>
  </si>
  <si>
    <t xml:space="preserve"> Liczba użytkowników wspartych obiektów infrastruktury edukacji ogólnej
</t>
  </si>
  <si>
    <t xml:space="preserve"> Liczba użytkowników wspartych obiektów infrastruktury kształcenia zawodowego
</t>
  </si>
  <si>
    <t>* Wartość dla wskaźników produktu w wierszu "Wartość skumulowana — produkty zrealizowane poprzez operacje [rzeczywiste wykonanie]" wykazana została na podstawie wniosków o płatność pośrednią</t>
  </si>
  <si>
    <t>Tabela 1</t>
  </si>
  <si>
    <t>01 - PRZEDSIĘBIORSTWA I INNOWACJE</t>
  </si>
  <si>
    <t>1a - udoskonalanie infrastruktury badań i innowacji i zwiększanie zdolności do osiągnięcia doskonałości w zakresie badań i innowacji oraz wspieranie ośrodków kompetencji, w szczególności tych, które leżą w interesie Europy
(1.1 Wzmacnianie potencjału B+R i wdrożeniowego uczelni i jednostek naukowych)</t>
  </si>
  <si>
    <t>Cel szczegółowy</t>
  </si>
  <si>
    <t>Zwiększone urynkowiene działalności badawczo rozwojowej</t>
  </si>
  <si>
    <t>WARTOŚĆ ROCZNA</t>
  </si>
  <si>
    <t xml:space="preserve">Kategoria regionu </t>
  </si>
  <si>
    <t>Wartość bazowa</t>
  </si>
  <si>
    <t>Rok bazowy</t>
  </si>
  <si>
    <t>Wartość docelowa
 (2023 r.)</t>
  </si>
  <si>
    <t>Nakłady na działalność B+R w relacji do PKB</t>
  </si>
  <si>
    <t>%</t>
  </si>
  <si>
    <t>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
(1.2 Innowacyjne przedsiębiorstwa)</t>
  </si>
  <si>
    <t xml:space="preserve">Zwiększona aktywność badawczo-rozwojowa przedsiębiorstw </t>
  </si>
  <si>
    <t>Nakłady sektora przedsiębiorstw na działalność B+R w relacji do PKB (BERD)</t>
  </si>
  <si>
    <t>3a - Promowanie przedsiębiorczości, w szczególności poprzez ułatwianie gospodarczego wykorzystywania nowych pomysłów oraz sprzyjanie tworzeniu nowych firm, w tym również poprzez inkubatory przedsiębiorczości 
(1.3 Rozwój przedsiębiorczości)</t>
  </si>
  <si>
    <t>Lepsze warunki dla rozwoju MŚP</t>
  </si>
  <si>
    <t>Nakłady inwestycyjne w przedsiębiorstwach 
w stosunku do PKB</t>
  </si>
  <si>
    <t xml:space="preserve">3b - Opracowywanie i wdrażanie nowych modeli biznesowych dla MŚP, w szczególności w celu umiędzynarodowienia 
(1.4  Internacjonalizacja przedsiębiorstw) </t>
  </si>
  <si>
    <t>Zwiększony poziom handlu zagranicznego sektora MŚP</t>
  </si>
  <si>
    <t>Wartość eksportu ogółem</t>
  </si>
  <si>
    <t xml:space="preserve">3c - Wspieranie tworzenia i poszerzania zaawansowanych zdolności w zakresie rozwoju produktów i usług 
(1.5 Rozwój produktów i usług w MŚP) </t>
  </si>
  <si>
    <t>Zwiększone zastosowanie innowacji w przedsiębiorstwach sektora MŚP</t>
  </si>
  <si>
    <t xml:space="preserve">02 - TECHNOLOGIE INFORMACYJNO-KOMUNIKACYJNE </t>
  </si>
  <si>
    <t>2c - Wzmocnienie zastosowań TIK dla e-administracji, e- uczenia się, e-włączenia społecznego, e-kultury i e-zdrowia
(2.1 e-usługi publiczne)</t>
  </si>
  <si>
    <t>Zwiększone wykorzystanie e-usług publicznych</t>
  </si>
  <si>
    <t>Odsetek obywateli korzystających
z e-administracji</t>
  </si>
  <si>
    <t>03 - GOSPODARKA NISKOEMISYJNA</t>
  </si>
  <si>
    <t>4a - Promowanie wytwarzania i dystrybucji energii pochodzącej ze źródeł odnawialnych 
(3.1 Produkcja i dystrybucja energii ze źródeł odnawialnych)</t>
  </si>
  <si>
    <t>Zwiększony poziom produkcji energii ze źródeł odnawialnych w województwie dolnośląskim</t>
  </si>
  <si>
    <t>Udział energii odnawialnej w produkcji energii elektrycznej ogółem</t>
  </si>
  <si>
    <t>4b - Promowanie efektywności energetycznej i korzystania z odnawialnych źródeł energii w przedsiębiorstwach
(3.2  Efektywność energetyczna w MŚP)</t>
  </si>
  <si>
    <t>Zwiększona efektywność energetyczna w MŚP.</t>
  </si>
  <si>
    <t xml:space="preserve">Zużycie energii elektrycznej na 1 mln PLN PKB </t>
  </si>
  <si>
    <t>[GWh/PLN]</t>
  </si>
  <si>
    <t>4c -Wspieranie efektywności energetycznej, inteligentnego zarządzania energią i wykorzystania odnawialnych źródeł energii w infrastrukturze publicznej, w tym w budynkach publicznych, 
i w sektorze mieszkaniowym
(3.3  Efektywność energetyczna w budynkach użyteczności publicznej i sektorze mieszkaniowym)</t>
  </si>
  <si>
    <t>Zwiększona efektywność energetyczna budynków użyteczności publicznej i budynków mieszkalnych wielorodzinnych</t>
  </si>
  <si>
    <t>Sprzedaż energii cieplnej na cele komunalno-bytowe</t>
  </si>
  <si>
    <t>[GJ]</t>
  </si>
  <si>
    <t>Średnioroczne stężenie pyłu PM10 
w województwie dolnośląskim</t>
  </si>
  <si>
    <t>μg/m3</t>
  </si>
  <si>
    <t>4e - Promowanie strategii niskoemisyjnych dla wszystkich rodzajów terytoriów, w szczególności dla obszarów miejskich, w tym wspieranie zrównoważonej multimodalnej mobilności miejskiej 
i działań adaptacyjnych mających oddziaływanie łagodzące na zmiany klimatu 
(3.4 Wdrażanie strategii niskoemisyjnych)</t>
  </si>
  <si>
    <t>Ograniczona niska emisja transportowa w ramach kompleksowych strategii niskoemisyjnych</t>
  </si>
  <si>
    <t>Przewozy pasażerskie komunikacją miejską</t>
  </si>
  <si>
    <t>mln os.</t>
  </si>
  <si>
    <t>274,8</t>
  </si>
  <si>
    <t>Ograniczona niska emisja kominowa w ramach kompleksowych strategii niskoemisyjnych</t>
  </si>
  <si>
    <t>4g - Promowanie wykorzystywania wysokosprawnej kogeneracji ciepła i energii elektrycznej w oparciu o zapotrzebowanie na ciepło użytkowe
(3.5 Wysokosprawna kogeneracja)</t>
  </si>
  <si>
    <t>Zwiększona produkcja energii w wysokosprawnych instalacjach w regionie</t>
  </si>
  <si>
    <t xml:space="preserve">Odsetek energii cieplnej produkowanej 
w skojarzeniu (kogeneracja) </t>
  </si>
  <si>
    <t>04 - ŚRODOWISKO I ZASOBY</t>
  </si>
  <si>
    <t>5b - Promowanie inwestycji ukierunkowanych na konkretne rodzaje zagrożeń przy jednoczesnym zwiększeniu odporności na klęski i katastrofy i rozwijaniu systemów zarządzania klęskami i katastrofami 
(4.5 Bezpieczeństwo)</t>
  </si>
  <si>
    <t>Zwiększone bezpieczeństwo przeciwpowodziowe regionu</t>
  </si>
  <si>
    <t>dam3</t>
  </si>
  <si>
    <t>156 153,2</t>
  </si>
  <si>
    <t>Zmniejszona ilość odpadów kierowanych na składowiska</t>
  </si>
  <si>
    <t xml:space="preserve">Udział odpadów komunalnych niepodlegających składowaniu w ogólnej masie odpadów komunalnych </t>
  </si>
  <si>
    <t>Większa liczba ludności korzystającej z systemu oczyszczania ścieków zgodnego z wymogami akcesyjnymi, w tym dyrektywy dotyczącej oczyszczania ścieków</t>
  </si>
  <si>
    <t>6c - Zachowanie, ochrona, promowanie i rozwój dziedzictwa naturalnego i kulturowego
(4.3 Dziedzictwo kulturowe)</t>
  </si>
  <si>
    <t>Zwiększona dostępność do zasobów kulturowych regionu</t>
  </si>
  <si>
    <t>6d - Ochrona i przywrócenie różnorodności biologicznej, ochrona i rekultywacja gleby oraz wspieranie usług ekosystemowych, także poprzez program „Natura 2000” i zieloną infrastrukturę 
(4.4 Ochrona i udostępnianie zasobów przyrodniczych)</t>
  </si>
  <si>
    <t>Wzmocnione mechanizmy ochrony bioróżnorodności w regionie</t>
  </si>
  <si>
    <t>[%]</t>
  </si>
  <si>
    <t>05- TRANSPORT</t>
  </si>
  <si>
    <t>7b - Zwiększanie mobilności regionalnej poprzez łączenie węzłów drugorzędnych i trzeciorzędnych z infrastrukturą TEN-T, w tym z węzłami multimodalnymi 
(5.1  Drogowa dostępność transportowa)</t>
  </si>
  <si>
    <t>Lepsza dostępność transportowa regionu w układzie międzyregionalnym i wewnątrzregionalnym</t>
  </si>
  <si>
    <t>WDDT II (wskaźnik drogowej dostępności transportowej –liczony na bazie WMDT)</t>
  </si>
  <si>
    <t>nd</t>
  </si>
  <si>
    <t xml:space="preserve">7 - Rozwój i rehabilitacja kompleksowych, wysokiej jakości i interoperacyjnych systemów transportu kolejowego oraz propagowanie działań służących zmniejszeniu hałasu 
(5.2 System transportu kolejowego) </t>
  </si>
  <si>
    <t>Poprawiona funkcjonalność linii kolejowych o znaczeniu regionalnym i aglomeracyjnym, charakteryzujących się dużymi potokami ruchu 
i łączących ośrodki regionalne z ich otoczeniem i obszarami peryferyjnymi.</t>
  </si>
  <si>
    <t>WDKT II (wskaźnik kolejowej dostępności transportowej)</t>
  </si>
  <si>
    <t>06 - INFRASTRUKTURA SPÓJNOŚCI SPOŁECZNEJ</t>
  </si>
  <si>
    <t>9a -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na usługi na poziomie społeczności lokalnych 
(6.1  Inwestycje w infrastrukturę społeczną)</t>
  </si>
  <si>
    <t>Zwiększony dostęp do usług społecznych związanych z procesem integracji społecznej, aktywizacji społeczno-zawodowej oraz deinstytucjonalizacji usług.</t>
  </si>
  <si>
    <t>Liczba gospodarstw domowych korzystających ze środowiskowej pomocy społecznej</t>
  </si>
  <si>
    <t>9a -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na usługi na poziomie społeczności lokalnych 
(6.2 Inwestycje w infrastrukturę zdrowotną)</t>
  </si>
  <si>
    <t>Zwiększony dostęp do opieki zdrowotnej w regionie</t>
  </si>
  <si>
    <t xml:space="preserve"> </t>
  </si>
  <si>
    <t>9b - Wspieranie rewitalizacji fizycznej, gospodarczej i społecznej ubogich społeczności na obszarach miejskich i wiejskich 
(6.3 Rewitalizacja zdegradowanych obszarów)</t>
  </si>
  <si>
    <t>Kompleksowa rewitalizacja zdegradowanych obszarów miejskich i wiejskich, w wymiarze społecznym, gospodarczym i przestrzennym</t>
  </si>
  <si>
    <t>Wskaźnik zagrożenia ubóstwem relatywnym</t>
  </si>
  <si>
    <t>07 - INFRASTRUKTURA EDUKACYJNA</t>
  </si>
  <si>
    <t>10a - Inwestowanie w kształcenie, szkolenie oraz szkolenie zawodowe na rzecz zdobywania umiejętności i uczenia się przez całe życie poprzez rozwój infrastruktury edukacyjnej i szkoleniowej
(7.1  Inwestycje w edukację przedszkolną, podstawową i gimnazjalną)</t>
  </si>
  <si>
    <t>Zwiększona dostępność do edukacji przedszkolnej</t>
  </si>
  <si>
    <t xml:space="preserve">Odsetek dzieci w wieku 3-4 lata objętych wychowaniem przedszkolnym  </t>
  </si>
  <si>
    <t xml:space="preserve">10a - Inwestowanie w kształcenie, szkolenie oraz szkolenie zawodowe na rzecz zdobywania umiejętności i uczenia się przez całe życie poprzez rozwój infrastruktury edukacyjnej i szkoleniowej
(7.1  Inwestycje w edukację przedszkolną, podstawową i gimnazjalną) </t>
  </si>
  <si>
    <t>Lepsze warunki kształcenia w edukacji podstawowej i gimnazjalnej</t>
  </si>
  <si>
    <t>Wyniki sprawdzianu kończącego szkołę podstawową</t>
  </si>
  <si>
    <t xml:space="preserve">10a - Inwestowanie w kształcenie, szkolenie oraz szkolenie zawodowe na rzecz zdobywania umiejętności i uczenia się przez całe życie poprzez rozwój infrastruktury edukacyjnej i szkoleniowej
(7.2  Inwestycje w edukację ponadgimnazjalną w tym zawodową) </t>
  </si>
  <si>
    <t>7.2 - Lepsze warunki kształcenia w edukacji ponadgimnazjalnej, w tym zawodowej</t>
  </si>
  <si>
    <t xml:space="preserve">Zdawalność egzaminów maturalnych </t>
  </si>
  <si>
    <t xml:space="preserve">6a - Inwestowanie w sektor gospodarki odpadami celem wypełnienia zobowiązań określonych w dorobku prawnym Unii
w zakresie środowiska oraz zaspokojenia wykraczających poza te zobowiązania potrzeb inwestycyjnych określonych przez państwa członkowskie 
(4.1  Gospodarka odpadami) </t>
  </si>
  <si>
    <t xml:space="preserve">6b - Inwestowanie w sektor gospodarki wodnej celem wypełnienia zobowiązań określonych w dorobku prawnym Unii
w zakresie środowiska oraz zaspokojenia wykraczających poza te zobowiązania potrzeb inwestycyjnych, określonych przez państwa członkowskie 
(4.2 Gospodarka wodno-ściekowa) </t>
  </si>
  <si>
    <t>Średnie wyniki egzaminu gimnazjalnego 
w części matematyczno-przyrodniczej 
z zakresu matematyki</t>
  </si>
  <si>
    <t>Wskaźnik zatrudnienia osób 
z wykształceniem zasadniczym zawodowym</t>
  </si>
  <si>
    <t>Kolej: 
Całkowita długość przebudowanych lub zmodernizowanych linii kolejowych
(CI 12)</t>
  </si>
  <si>
    <t>Cel szegółowy</t>
  </si>
  <si>
    <t>1.</t>
  </si>
  <si>
    <t>6.</t>
  </si>
  <si>
    <t>2.</t>
  </si>
  <si>
    <t>3.</t>
  </si>
  <si>
    <t>4.</t>
  </si>
  <si>
    <t>5.</t>
  </si>
  <si>
    <t>Oś priorytetowa</t>
  </si>
  <si>
    <t>Tabela 9</t>
  </si>
  <si>
    <t>Kwota wsparcia UE, jaką przewiduje się wykorzystać na operacje realizowane poza obszarem objętym programem na podstawie wybranych operacji (w EUR)</t>
  </si>
  <si>
    <t>Jako część wsparcia UE na oś priorytetową (w %) (3/wsparcie UE na oś priorytetową*100)</t>
  </si>
  <si>
    <t>Kwota wsparcia UE podczas operacji realizowanych poza obszarem objętym programem w oparciu o wydatki kwalifikowalne zadeklarowane przez beneficjentów instytucji zarządzającej (w EUR)</t>
  </si>
  <si>
    <t>Jako część wsparcia UE na oś priorytetową (w %) (5/wsparcie UE na oś priorytetową*100)</t>
  </si>
  <si>
    <r>
      <t>Koszt operacji realizowanych poza obszarem objętym programem</t>
    </r>
    <r>
      <rPr>
        <vertAlign val="superscript"/>
        <sz val="10"/>
        <color indexed="8"/>
        <rFont val="Times New Roman"/>
        <family val="1"/>
        <charset val="238"/>
      </rPr>
      <t>1</t>
    </r>
  </si>
  <si>
    <t>Tabela nie dotyczy RPO WD 2014-2020</t>
  </si>
  <si>
    <r>
      <rPr>
        <vertAlign val="superscript"/>
        <sz val="10"/>
        <color indexed="8"/>
        <rFont val="Times New Roman"/>
        <family val="1"/>
        <charset val="238"/>
      </rPr>
      <t>1</t>
    </r>
    <r>
      <rPr>
        <sz val="10"/>
        <color indexed="8"/>
        <rFont val="Times New Roman"/>
        <family val="1"/>
        <charset val="238"/>
      </rPr>
      <t xml:space="preserve"> Na podstawie i z zastrzeżeniem pułapów określonych w art. 70 ust. 2 rozporządzenia (UE) nr 1303/2013 lub art. 20 rozporządzenia (UE) nr 1299/2013.</t>
    </r>
  </si>
  <si>
    <t>Tabela 10</t>
  </si>
  <si>
    <t>Kwota wydatków, które mają zostać poniesione poza terytorium Unii w ramach celów tematycznych 8 i 10 na podstawie wybranych operacji (w EUR)</t>
  </si>
  <si>
    <t>Udział w całkowitej alokacji finansowej (wkład unijny i krajowy) na program w ramach EFS lub objętą EFS część programu wielofunduszowego (%) (1/całkowita alokacja finansowa (wkład unijny i krajowy) na program w ramach EFS lub objętą EFS część programu wielofunduszowego*100)</t>
  </si>
  <si>
    <r>
      <rPr>
        <vertAlign val="superscript"/>
        <sz val="10"/>
        <color indexed="8"/>
        <rFont val="Times New Roman"/>
        <family val="1"/>
        <charset val="238"/>
      </rPr>
      <t>1</t>
    </r>
    <r>
      <rPr>
        <sz val="10"/>
        <color indexed="8"/>
        <rFont val="Times New Roman"/>
        <family val="1"/>
        <charset val="238"/>
      </rPr>
      <t xml:space="preserve"> Na podstawie i z zastrzeżeniem pułapów określonych w art. 13 rozporządzenia (UE) nr 1304/2013.</t>
    </r>
  </si>
  <si>
    <t>Tabela 11</t>
  </si>
  <si>
    <t>Kwota wsparcia UE w ramach Inicjatywy na rzecz zatrudnienia ludzi młodych (szczególna alokacja dla Inicjatywy na rzecz zatrudnienia ludzi młodych i odpowiadające wsparcie EFS) przewidziana do podziału między ludzi młodych spoza kwalifikujących się regionów na poziomie NUTS 2 (w EUR), zgodnie z sekcją 2.A.6.1 programu operacyjnego</t>
  </si>
  <si>
    <t>Kwota wsparcia UE w ramach Inicjatywy na rzecz zatrudnienia ludzi młodych (szczególna alokacja dla Inicjatywy na rzecz zatrudnienia ludzi młodych i odpowiadające wsparcie EFS) przeznaczona na operacje w celu zapewnienia wsparcia ludziom młodym spoza kwalifikujących się regionów na poziomie NUTS 2 (w EUR)</t>
  </si>
  <si>
    <t>Wydatki kwalifikowalne poniesione podczas operacji w celu wsparcia ludzi młodych spoza kwalifikujących się regionów (w EUR)</t>
  </si>
  <si>
    <t>Tabela dotyczy IZ PO WER</t>
  </si>
  <si>
    <t>Tabela 12</t>
  </si>
  <si>
    <t>Duże projekty</t>
  </si>
  <si>
    <t>Projekt</t>
  </si>
  <si>
    <t>CCI</t>
  </si>
  <si>
    <t>Inwestycje ogółem</t>
  </si>
  <si>
    <t>Całkowite kwalifikowalne koszty</t>
  </si>
  <si>
    <t>Planowana data powiadomienia/data przedłożenia projektu (w stosownych przypadkach) (rok, kwartał)</t>
  </si>
  <si>
    <t>Data udzielenia milczącej zgody przez Komisję/data zatwierdzenia przez Komisję (w stosownych przypadkach)</t>
  </si>
  <si>
    <t>Planowane rozpoczęcie wdrażania (rok, kwartał)</t>
  </si>
  <si>
    <t>Planowana data zakończenia wdrażania (rok, kwartał)</t>
  </si>
  <si>
    <t>Oś priorytetowa/ priorytety inwestycyjne</t>
  </si>
  <si>
    <t>Bieżący stan realizacji — postępy finansowe (% wydatków poświadczonych Komisji w stosunku do całkowitych kosztów kwalifikowalnych)</t>
  </si>
  <si>
    <t>Główne produkty</t>
  </si>
  <si>
    <t>W ramach  RPO WD 2014-2020 nie zidentyfikowano dużych projektów</t>
  </si>
  <si>
    <r>
      <rPr>
        <vertAlign val="superscript"/>
        <sz val="10"/>
        <color indexed="8"/>
        <rFont val="Times New Roman"/>
        <family val="1"/>
        <charset val="238"/>
      </rPr>
      <t>1</t>
    </r>
    <r>
      <rPr>
        <sz val="10"/>
        <color indexed="8"/>
        <rFont val="Times New Roman"/>
        <family val="1"/>
        <charset val="238"/>
      </rPr>
      <t xml:space="preserve"> W przypadku operacji realizowanych w ramach PPP — data podpisania umowy PPP pomiędzy podmiotem publicznym i podmiotem sektora prywatnego (art. 102 ust. 3 rozporządzenia (UE) nr 1303/2013).</t>
    </r>
  </si>
  <si>
    <t>Tabela 13</t>
  </si>
  <si>
    <t>Wspólne plany działania</t>
  </si>
  <si>
    <t>Tytuł wspólnego planu działania</t>
  </si>
  <si>
    <t>Całkowite wsparcie publiczne</t>
  </si>
  <si>
    <t>Wkład PO na rzecz wspólnego planu działania</t>
  </si>
  <si>
    <t>[Planowane] przedłożenie projektu Komisji</t>
  </si>
  <si>
    <t>[Planowane] rozpoczęcie wdrażania</t>
  </si>
  <si>
    <t>[Planowane] zakończenie</t>
  </si>
  <si>
    <t>Główne produkty i rezultaty</t>
  </si>
  <si>
    <t>Całkowite wydatki kwalifikowalne poświadczone Komisji</t>
  </si>
  <si>
    <t>Tabela 14</t>
  </si>
  <si>
    <t>Działania podjęte w celu spełnienia mających zastosowanie ogólnych warunków wstępnych</t>
  </si>
  <si>
    <t>Ogólne warunki wstępne</t>
  </si>
  <si>
    <t>Niespełnione kryteria</t>
  </si>
  <si>
    <t>Podjęte działania</t>
  </si>
  <si>
    <t>Termin (data)</t>
  </si>
  <si>
    <t>Odpowiedzialne podmioty</t>
  </si>
  <si>
    <t>Kryteria spełnione (T/N)</t>
  </si>
  <si>
    <t>Oczekiwana data pełnej realizacji pozostałych działań, w stosownych przypadkach</t>
  </si>
  <si>
    <t>Uwagi (w odniesieniu do każdego działania)</t>
  </si>
  <si>
    <t>Tabela 15</t>
  </si>
  <si>
    <t>Działania mające na celu spełnienie mających zastosowanie tematycznych warunków wstępnych</t>
  </si>
  <si>
    <t>Tematyczne warunki wstępne</t>
  </si>
  <si>
    <t>Pojemność obiektów małej retencji wodnej na poziomie regionu</t>
  </si>
  <si>
    <t>12 -  REACT-EU</t>
  </si>
  <si>
    <t xml:space="preserve"> Udział przedsiębiorstw innowacyjnych – w ogólnej liczbie przedsiębiorstw przemysłowych </t>
  </si>
  <si>
    <t>Odsetek mieszkańców województwa dolnośląskiego dostrzegających wpływ FE na rozwój województwa dolnośląskiego</t>
  </si>
  <si>
    <t>C001</t>
  </si>
  <si>
    <t>C006</t>
  </si>
  <si>
    <t>C034</t>
  </si>
  <si>
    <t>C002</t>
  </si>
  <si>
    <t>Wartość zakupionego sprzętu medycznego</t>
  </si>
  <si>
    <t>CV2</t>
  </si>
  <si>
    <t>Podmioty otrzymujące wsparcie w zwalczaniu COVID-19</t>
  </si>
  <si>
    <t>CV26</t>
  </si>
  <si>
    <t>CV33</t>
  </si>
  <si>
    <t>Podmioty</t>
  </si>
  <si>
    <t>12.1 - Zwiększenie jakości i dostępności usług zdrowotnych w walce z pandemią COVID-19</t>
  </si>
  <si>
    <t>13i - (EFRR) Wspieranie kryzysowych działań naprawczych w kontekście pandemii COVID-19 i przygotowania do ekologicznej i cyfrowej odbudowy gospodarki zwiększającej jej odporność</t>
  </si>
  <si>
    <t>12.2 - Inwestycje przyczyniające się do ograniczania niskiej emisji.</t>
  </si>
  <si>
    <t>12.3 - Inwestycje wzmacniające MŚP z wychodzenia z pandemii COVID-19</t>
  </si>
  <si>
    <r>
      <rPr>
        <vertAlign val="superscript"/>
        <sz val="10"/>
        <rFont val="Times New Roman"/>
        <family val="1"/>
        <charset val="238"/>
      </rPr>
      <t>1</t>
    </r>
    <r>
      <rPr>
        <sz val="10"/>
        <rFont val="Times New Roman"/>
        <family val="1"/>
        <charset val="238"/>
      </rPr>
      <t xml:space="preserve"> W tabeli 1 podział według płci należy stosować w polach przedstawiających roczne wartości tylko wtedy, jeżeli został uwzględniony w tabeli 12 PO. W przeciwnym razie należy uzupełnić kolumny „Ogółem”.</t>
    </r>
  </si>
  <si>
    <t>Odsetek ludności korzystającej 
z oczyszczalni ścieków</t>
  </si>
  <si>
    <t>Liczba osób zwiedzających muzea
i oddziały muzealne na 10 tys. mieszkańców</t>
  </si>
  <si>
    <t>Udział powierzchni obszarów chronionych w powierzchni ogółem</t>
  </si>
  <si>
    <t>Liczba porad udzielonych 
w ambulatoryjnej opiece zdrowotnej przypadających na jednego mieszkańca</t>
  </si>
  <si>
    <t>13 - POMOC TECHNICZNA REACT EU</t>
  </si>
  <si>
    <r>
      <rPr>
        <vertAlign val="superscript"/>
        <sz val="10"/>
        <rFont val="Times New Roman"/>
        <family val="1"/>
        <charset val="238"/>
      </rPr>
      <t>1</t>
    </r>
    <r>
      <rPr>
        <sz val="10"/>
        <rFont val="Times New Roman"/>
        <family val="1"/>
        <charset val="238"/>
      </rPr>
      <t xml:space="preserve"> W tabeli 3A podział według płci należy stosowanć w odpowiednich polach tylko, jeżeli został uwzględniony w tabeli 5 lub 13 PO. W przeciwnym razie należy uzupełnić kolumnty „Ogółem”.</t>
    </r>
  </si>
  <si>
    <t>Inwestycje produkcyjne: 
Inwestycje prywatne uzupełniające wsparcie publiczne dla przedsiębiorstw (inne niż dotacje) 
(CI 7)</t>
  </si>
  <si>
    <t>Odpady stałe: 
Dodatkowe możliwości przerobowe w zakresie recyklingu odpadów 
(CI 17)</t>
  </si>
  <si>
    <t>Liczba wspartych obiektów, 
w których realizowane są usługi społeczne</t>
  </si>
  <si>
    <t>Nabory na realizację tego typu projektów cieszyły się bardzo dużym zainteresowaniem, w związku z tym IZ RPO zwiększyła alokację. Dzięki temu większa liczba obiektów mogła zostać zrewitalizowana.</t>
  </si>
  <si>
    <t>Inwestycje produkcyjne: 
Liczba przedsiębiorstw
otrzymujących wsparcie</t>
  </si>
  <si>
    <t>Inwestycje produkcyjne: 
Inwestycje prywatne uzupełniające
wsparcie publiczne dla przedsiębiorstw (dotacje)</t>
  </si>
  <si>
    <t>Redukcja emisji gazów cieplarnianych: Szacowany roczny spadek emisji gazów cieplarnianych</t>
  </si>
  <si>
    <t>tony równoważnika
CO2</t>
  </si>
  <si>
    <t>Inwestycje produkcyjne: 
Liczba przedsiębiorstw
otrzymujących dotacje</t>
  </si>
  <si>
    <t>Liczba przedsiębiorstw otrzymujących dotacje w związku 
z pandemią COVID-19</t>
  </si>
  <si>
    <t>13i</t>
  </si>
  <si>
    <t>REACT-EU</t>
  </si>
  <si>
    <t>12</t>
  </si>
  <si>
    <r>
      <rPr>
        <vertAlign val="superscript"/>
        <sz val="10"/>
        <rFont val="Times New Roman"/>
        <family val="1"/>
        <charset val="238"/>
      </rPr>
      <t>2</t>
    </r>
    <r>
      <rPr>
        <sz val="10"/>
        <rFont val="Times New Roman"/>
        <family val="1"/>
        <charset val="238"/>
      </rPr>
      <t xml:space="preserve"> Nie określono wartości docelowych dla PI 13i (w zakresie wsparcia dla przedsiębiorstw); wartości docelowe są nieobowiązkowe dla osi priorytetowych „Pomoc techniczna”.</t>
    </r>
  </si>
  <si>
    <t>Pomoc Techniczna REACT-EU</t>
  </si>
  <si>
    <t>13</t>
  </si>
  <si>
    <t>(EFRR) Wspieranie kryzysowych działań naprawczych w kontekście pandemii COVID-19 i przygotowania do ekologicznej i cyfrowej odbudowy gospodarki zwiększającej jej odporność</t>
  </si>
  <si>
    <t>Liczba materiałów informacyjnych lub promocyjnych na temat REACT-EU wydanych w formie elektronicznej</t>
  </si>
  <si>
    <t>13.1 Zapewnienie niezbędnych zasobów ludzkich oraz warunków zapewniających sprawne działanie instytucji w ramach środków REACT-EU.</t>
  </si>
  <si>
    <t>Koszt operacji realizowanych poza obszarem objętym programem (EFRR EFRR REACT-EU i Fundusz Spójności
 w ramach celu „Inwestycje na rzecz wzrostu gospodarczego i zatrudnienia”)</t>
  </si>
  <si>
    <t>Wydatki kwalifikowalne poniesione poza terytorium Unii, zadeklarowane przez beneficjentów instytucji zarządzającej
 (w EUR)</t>
  </si>
  <si>
    <t>Udział w całkowitej alokacji finansowej (wkład unijny i krajowy) na program 
w ramach EFS lub objętą EFS część programu wielofunduszowego (%) (3/całkowita alokacja finansowa (wkład unijny i krajowy) na program w ramach EFS lub objętą EFS część programu wielofunduszowego*100)</t>
  </si>
  <si>
    <r>
      <t>Wydatki poniesione poza obszarem objętym programem (EFS i EFS REACT-EU)</t>
    </r>
    <r>
      <rPr>
        <b/>
        <vertAlign val="superscript"/>
        <sz val="14"/>
        <color indexed="8"/>
        <rFont val="Times New Roman"/>
        <family val="1"/>
        <charset val="238"/>
      </rPr>
      <t>1</t>
    </r>
  </si>
  <si>
    <r>
      <t xml:space="preserve">Alokacja zasobów między ludzi młodych spoza kwalifikujących się regionów na poziomie NUTS 2 
w ramach Inicjatywy na rzecz zatrudnienia ludzi młodych 
</t>
    </r>
    <r>
      <rPr>
        <b/>
        <sz val="11"/>
        <color theme="1"/>
        <rFont val="Times New Roman"/>
        <family val="1"/>
        <charset val="238"/>
      </rPr>
      <t>(art. 16 rozporządzenia (UE) nr 1304/2013)</t>
    </r>
  </si>
  <si>
    <r>
      <t xml:space="preserve">Status dużego projektu
</t>
    </r>
    <r>
      <rPr>
        <sz val="10"/>
        <color indexed="8"/>
        <rFont val="Times New Roman"/>
        <family val="1"/>
        <charset val="238"/>
      </rPr>
      <t>1.zakończony 2.zatwierdzony 3.przedłożony 4.planowane powiadomienie Komisji/przedłożenie projektu Komisj</t>
    </r>
    <r>
      <rPr>
        <b/>
        <sz val="10"/>
        <color indexed="8"/>
        <rFont val="Times New Roman"/>
        <family val="1"/>
        <charset val="238"/>
      </rPr>
      <t>i</t>
    </r>
  </si>
  <si>
    <r>
      <t>Data podpisania pierwszej umowy na wykonanie prac</t>
    </r>
    <r>
      <rPr>
        <b/>
        <vertAlign val="superscript"/>
        <sz val="10"/>
        <color indexed="8"/>
        <rFont val="Times New Roman"/>
        <family val="1"/>
        <charset val="238"/>
      </rPr>
      <t xml:space="preserve">1
</t>
    </r>
    <r>
      <rPr>
        <b/>
        <sz val="10"/>
        <color indexed="8"/>
        <rFont val="Times New Roman"/>
        <family val="1"/>
        <charset val="238"/>
      </rPr>
      <t xml:space="preserve"> (w stosownych przypadkach)</t>
    </r>
  </si>
  <si>
    <t>Uwagi 
(w razie potrzeby)</t>
  </si>
  <si>
    <r>
      <t xml:space="preserve">Bieżący stan realizacji — postępy rzeczowe Główne etapy wdrażania projektu </t>
    </r>
    <r>
      <rPr>
        <sz val="10"/>
        <color indexed="8"/>
        <rFont val="Times New Roman"/>
        <family val="1"/>
        <charset val="238"/>
      </rPr>
      <t>1.zakończony/w użytkowaniu; 2.zaawansowany stan prac; 3.w trakcie budowy; 4.w trakcie udzielania zamówienia publicznego 5.w trakcie opracowywania</t>
    </r>
  </si>
  <si>
    <r>
      <t xml:space="preserve">Etap wdrażania wspólnego planu działania
 </t>
    </r>
    <r>
      <rPr>
        <sz val="10"/>
        <color indexed="8"/>
        <rFont val="Times New Roman"/>
        <family val="1"/>
        <charset val="238"/>
      </rPr>
      <t>1.zakończony 2.&gt; 50 % wdrożenia 3.rozpoczęty 4.zatwierdzony 5.złożony 6.planowany</t>
    </r>
  </si>
  <si>
    <r>
      <t xml:space="preserve">Rodzaj wspólnego planu działania </t>
    </r>
    <r>
      <rPr>
        <sz val="10"/>
        <color indexed="8"/>
        <rFont val="Times New Roman"/>
        <family val="1"/>
        <charset val="238"/>
      </rPr>
      <t>1.zwykły 2.pilotażowy 3.INICJATYWA NA RZECZ ZATRUDNIENIA LUDZI MŁODYCH</t>
    </r>
  </si>
  <si>
    <t>Działanie zakończone
w terminie (T/N)</t>
  </si>
  <si>
    <t>Działanie zakończone 
w terminie (T/N)</t>
  </si>
  <si>
    <r>
      <t>Wspólne i specyficzne dla programu wskaźniki produktu dla EFRR, EFRR REACT-EU i Funduszu Spójności 
(według osi priorytetowej, priorytetu inwestycyjnego, z podziałem na kategorie regionu dla EFRR; ma zastosowanie także do osi priorytetowych „Pomoc techniczna”)</t>
    </r>
    <r>
      <rPr>
        <b/>
        <vertAlign val="superscript"/>
        <sz val="12"/>
        <rFont val="Times New Roman"/>
        <family val="1"/>
        <charset val="238"/>
      </rPr>
      <t>1</t>
    </r>
  </si>
  <si>
    <r>
      <t>Wskaźniki rezultatu dla EFRR, EFRR REACT-EU i Funduszu Spójności (według osi priorytetowej i celu szczegółowego); ma zastosowanie także do osi priorytetowej „Pomoc techniczna”</t>
    </r>
    <r>
      <rPr>
        <b/>
        <vertAlign val="superscript"/>
        <sz val="12"/>
        <rFont val="Times New Roman"/>
        <family val="1"/>
        <charset val="238"/>
      </rPr>
      <t>1</t>
    </r>
  </si>
  <si>
    <t>Liczba wspartych obiektów, w których realizowane są usługi społeczne</t>
  </si>
  <si>
    <t>Liczba osób, którym udzielono ochrony czasowej w związku z wojną w Ukrainie, objętych wsparciem w programie</t>
  </si>
  <si>
    <t>Liczba utworzonych obiektów opieki nad dziećmi do 3 roku życia</t>
  </si>
  <si>
    <t>CPSRO</t>
  </si>
  <si>
    <t>Przekroczenie wartości docelowej wynika z większego zatrudnienia w wyniku realizacji projektów, niż zakładano na etapie prognozowania wartości docelowej</t>
  </si>
  <si>
    <t xml:space="preserve">Wartość wskaźnika przekracza wartość docelową wskaźnika, na co wpływ miała wartość projektów. Wsparcie uzyskały projekty o niższej wartości niż zakładano przy określaniu wartości docelowej dla Programu. Zakontraktowano większą liczbę projektów, a tym samym wsparto więcej przedsiębiorstw. </t>
  </si>
  <si>
    <t xml:space="preserve">Na przekroczenie wartości docelowej wskaźnika wpływ miała wartość projektów. Wsparcie uzyskały projekty o niższej wartości niż zakładano na etapie określania wartości docelowej dla Programu. Zakontraktowano większą liczbę projektów, a tym samym wsparto więcej przedsiębiorstw. </t>
  </si>
  <si>
    <t>Wartość wskaźnika przekroczyła wartość docelową dla 2023 r. Wpływ na to miało wsparcie w postaci pożyczek udzielane w ramach IF. Zwiększone zainteresowanie pożyczkami związane było ze zmianą zasad udzielania pożyczek w związku przeciwdziałaniem skutkom COVID-19 (pożyczki płynnościowe). W przypadku IF więcej przedsiębiorstw skorzystało ze wsparcia niż założono w projekcie (umowie).</t>
  </si>
  <si>
    <t>jw.</t>
  </si>
  <si>
    <t xml:space="preserve">Wartość wskaźnika wynika z faktu, że środki finansowe zostały przeznaczone przez beneficjentów na realizację projektów w zakresie przebudowy lub modernizacji obiektów już funkcjonujących, bądź zmianę ich funkcji, co wpłynęło na niższą wartość projektów. Dzięki temu wsparciem objęto większą liczbę obiektów. </t>
  </si>
  <si>
    <t>Opieka nad dziećmi i edukacja: 
Liczba miejsc w objętej wsparciem infrastrukturze w zakresie opieki nad dziećmi lub infrastrukturze edukacyjnej (CI 35)</t>
  </si>
  <si>
    <t xml:space="preserve">Liczba wspartych obiektów infrastruktury edukacji ogólnej
</t>
  </si>
  <si>
    <t xml:space="preserve">Liczba wspartych obiektów infrastruktury kształcenia zawodowego
</t>
  </si>
  <si>
    <t>Liczba wspartych obiektów infrastruktury przedszkolnej</t>
  </si>
  <si>
    <t>Liczba wspartych obiektów infrastruktury edukacji ogólnej</t>
  </si>
  <si>
    <t>Liczba zakupionych urządzeń oraz elementów wyposażenia stanowisk</t>
  </si>
  <si>
    <t>Wartość wskaźnika przekroczyła wartość docelową dla 2023 r., na przekroczenie wartości docelowej wpłynęły nabory ogłoszone w 2021 r. w zakresie bonów na innowacje.</t>
  </si>
  <si>
    <t>Wartość wskaźnika przekracza wartość docelową, na przekroczenie wartości docelowej wpłynęły nabory ogłoszone w 2021 r. w zakresie bonów na innowacje.</t>
  </si>
  <si>
    <t>Wartość wskaźnika przekracza wartość docelową wskaźnika, co związane jest z dużym zainteresowaniem wnioskodawców realizacją projektów w zakresie wsparcia infrastruktury przeznaczonej dla przedsiębiorców.</t>
  </si>
  <si>
    <t>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
(1.2 Innowacyjne przedsiębiorstwa)</t>
  </si>
  <si>
    <t xml:space="preserve">Opracowywanie i wdrażanie nowych modeli biznesowych dla MŚP, w szczególności w celu umiędzynarodowienia 
(1.4 Internacjonalizacja przedsiębiorstw ) </t>
  </si>
  <si>
    <t>Promowanie efektywności energetycznej i korzystania z odnawialnych źródeł energii w przedsiębiorstwach
(3.2 Efektywność energetyczna w MŚP)</t>
  </si>
  <si>
    <t>Wspieranie efektywności energetycznej, inteligentnego zarządzania energią i wykorzystania odnawialnych źródeł energii w infrastrukturze publicznej, w tym w budynkach publicznych, 
i w sektorze mieszkaniowym
(3.3 Efektywność energetyczna w budynkach użyteczności publicznej i sektorze mieszkaniowym)</t>
  </si>
  <si>
    <t>Zapobieganie ryzyku i zarządzanie ryzykiem: 
Liczba ludności odnoszącej korzyści ze środków ochrony przeciwpowodziowej (CI 20)</t>
  </si>
  <si>
    <t xml:space="preserve">Inwestowanie w sektor gospodarki odpadami celem wypełnienia zobowiązań określonych w dorobku prawnym Unii w zakresie środowiska oraz zaspokojenia wykraczających poza te zobowiązania potrzeb inwestycyjnych określonych przez państwa członkowskie 
(4.1 Gospodarka odpadami) </t>
  </si>
  <si>
    <t>Zrównoważona turystyka: 
Wzrost oczekiwanej liczby odwiedzin w objętych wsparciem obiektach dziedzictwa kulturowego i naturalnego oraz stanowiących atrakcje turystyczne (CI 9)</t>
  </si>
  <si>
    <t>Przyroda i różnorodność: 
Powierzchnia siedlisk wspieranych
w celu uzyskania lepszego statusu ochrony (CI 23)</t>
  </si>
  <si>
    <t>Zwiększanie mobilności regionalnej poprzez łączenie węzłów drugorzędnych i trzeciorzędnych z infrastrukturą TEN-T, w tym z węzłami multimodalnymi 
(5.1 Drogowa dostępność transportowa)</t>
  </si>
  <si>
    <t>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na usługi na poziomie społeczności lokalnych 
(6.1 Inwestycje w infrastrukturę społeczną
6.2 Inwestycje w infrastrukturę zdrowotną)</t>
  </si>
  <si>
    <t>Inwestowanie w kształcenie, szkolenie oraz szkolenie zawodowe na rzecz zdobywania umiejętności i uczenia się przez całe życie poprzez rozwój infrastruktury edukacyjnej i szkoleniowej
(7.1 Inwestycje w edukację przedszkolną, podstawową i gimnazjalną
7.2 Inwestycje w edukację ponadgimnazjalną w tym zawodową)</t>
  </si>
  <si>
    <t xml:space="preserve">Liczba użytkowników wspartych obiektów infrastruktury przedszkolnej 
</t>
  </si>
  <si>
    <t xml:space="preserve">Ze względu na wprowadzenie w 2013 r. ustawy o utrzymaniu czystości i porządku w gminach, która wprowadzała nowe zasady recyklingu, zmieniły się warunki zagospodarowania odpadów i wzrosło zainteresowanie realizacją inwestycji związanych z gospodarką odpadową. </t>
  </si>
  <si>
    <t>(EFRR) Wspieranie kryzysowych działań naprawczych w kontekście pandemii COVID-19 i przygotowania do ekologicznej
i cyfrowej odbudowy gospodarki zwiększającej jej odporność
(12.1 Zwiększenie jakości i dostępności usług zdrowotnych w walce z pandemią COVID-19
12.2 Inwestycje przyczyniające się do ograniczania niskiej emisji
12.3 Inwestycje wzmacniające MŚP z wychodzenia z pandemii COVID-19)</t>
  </si>
  <si>
    <t>W 2018 r. wskaźnik usunięty z PI 4e (Działanie 3.4) i przeniesiony do PI 4c (Działanie 3.3) - zmiana Programu (27.07.2018 r.).</t>
  </si>
  <si>
    <t>Brak danych od 2017 r. W związku z reformą edukacji wprowadzoną w 2016 r., w latach 2017-2018 egzamin nie był przeprowadzany.
Od 2019 r. przeprowadzany jest egzamin ósmoklasisty, wyniki podawane są w trzech kategoriach tematycznych - brak jest jednego ogólnego wyniku.</t>
  </si>
  <si>
    <t>W związku z reformą edukacji wprowadzoną 
w 2016 r. egzamin gimnazjalny został przeprowadzony po raz ostatni w 2019 r.</t>
  </si>
  <si>
    <t>Niski poziom zdawalności egzaminów może być skutkiem pandemii COVID-19 i wprowadzeniem nauki zdalnej - brak bezpośredniego kontaktu z nauczycielami i szkołą obniżył poziom przygotowania do egzaminu i jego zdawalności.</t>
  </si>
  <si>
    <t>Odpowiadające wsparcie UE na rzecz wydatków kwalifikowalnych poniesionych podczas operacji w celu wsparcia ludzi młodych spoza kwalifikujących się regionów, wynikające ze stosowania poziomu współfinansowania osi priorytetowej
 (w EUR)</t>
  </si>
  <si>
    <t>12.4 - Inwestycje społeczne – długoterminowa integracja</t>
  </si>
  <si>
    <t>Odsetek dzieci w wieku 3-4 lata objętych 
wychowaniem przedszkolnym</t>
  </si>
  <si>
    <t>Dane zaktualizowane w latach 2014-2021 w związku z otrzymaniem aktualnych danych z Izby Administracji Skarbowej.
Wyższa wartość realizacji wskaźnika w porównaniu do wartości docelowej na 2023 r. wynika ze zwiększonego  eksportu oraz wzrostu cen towarów i usług.</t>
  </si>
  <si>
    <t>Zgodnie z bazą STRATEG wartość bazowa dla 2011r. wynosi 0,54%. 
Wyższa wartość realizacji wskaźnika w porównaniu do wartości docelowej na 2023 r. wynika z większych nakładów na działalność B+R przez jednostki naukowe oraz przedsiębiorstwa.</t>
  </si>
  <si>
    <t>156 164,4</t>
  </si>
  <si>
    <t xml:space="preserve">Brak danych za lata 2020 -2023 r. </t>
  </si>
  <si>
    <t xml:space="preserve">Wartość wskaźnika przekracza wartość docelową, co jest związane ze zwiększeniem alokacji w PI 1a. </t>
  </si>
  <si>
    <t xml:space="preserve">Wartość wskaźnika przekracza wartość docelową, co jest związane z modelem wdrażania projektów (z tzw. częścią gospodarczą projektów, objętą pomocą publiczną na poziomie 50%), w którym obowiązkowy jest znacznie wyższy wkład prywatny, zgodnie z przepisami pomocy publicznej. </t>
  </si>
  <si>
    <t>Wartość wskaźnika  przekracza wartość docelową, jednak jest to przekroczenie o 1 jednostkę, a więc liczbowo wzrost wartości wskaźnika nie jest znaczący.</t>
  </si>
  <si>
    <t>Tabela nie dotyczy sprawozdania końcowego.</t>
  </si>
  <si>
    <t>Wartość wskaźnika przekracza wartość docelową, na przekroczenie wartości docelowej wpłynęły nabory ogłoszone w 2021 r. w zakresie bonów na innowacje i wynika z wniesienia wyższego wkładu prywatnego.</t>
  </si>
  <si>
    <t>Wartość wskaźnika osiągnięta została na poziomie zbliżonym do wartosci docelowej</t>
  </si>
  <si>
    <t xml:space="preserve">Wpływ na przekroczenie wartości docelowej miało zwiększone wsparcie dotacyjne udzielane przedsiębiorstwom związane z przeciwdziałaniem skutkom pandemii COVID-19 </t>
  </si>
  <si>
    <r>
      <t xml:space="preserve">W odniesieniu do wybranych wspólnych wskaźników produktu dla wsparcia z EFRR i EFRR REACT-EU 
w ramach celu „Inwestycje na rzecz wzrostu gospodarczego i zatrudnienia” 
związanego  z inwestycjami produkcyjnymi — liczba przedsiębiorstw otrzymujących wsparcie w ramach programu operacyjnego 
</t>
    </r>
    <r>
      <rPr>
        <sz val="11"/>
        <color theme="1"/>
        <rFont val="Times New Roman"/>
        <family val="1"/>
        <charset val="238"/>
      </rPr>
      <t>— przy czym każde przedsiębiorstwo liczone jest tylko raz, niezależnie od liczby projektów w ramach danego przedsiębiorstwa</t>
    </r>
  </si>
  <si>
    <t>Nazwa wskaźnika</t>
  </si>
  <si>
    <t>Liczba przedsiębiorstw otrzymujących wsparcie w ramach programu operacyjnego — przy czym każde przedsiębiorstwo liczone jest tylko raz, niezależnie od liczby projektów w ramach danego przedsiębiorstwa</t>
  </si>
  <si>
    <t>CO01 Liczba przedsiębiorstw otrzymujących wsparcie</t>
  </si>
  <si>
    <t>CO02 Liczba przedsiębiorstw otrzymujących dotacje</t>
  </si>
  <si>
    <t>CO03 Liczba przedsiębiorstw otrzymujących wsparcie finansowe inne niż dotacje</t>
  </si>
  <si>
    <t>CO04 Liczba przedsiębiorstw otrzymujących wsparcie niefinansowe</t>
  </si>
  <si>
    <t>Liczba wspieranych nowych przedsiębiorstw</t>
  </si>
  <si>
    <t>brak danych</t>
  </si>
  <si>
    <t xml:space="preserve">Tabela 3B </t>
  </si>
  <si>
    <t>Tabela 5</t>
  </si>
  <si>
    <t>Cele pośrednie i końcowe określone w Ramach wykonania*</t>
  </si>
  <si>
    <r>
      <t>Osiągnięta wartość</t>
    </r>
    <r>
      <rPr>
        <b/>
        <vertAlign val="superscript"/>
        <sz val="12"/>
        <rFont val="Times New Roman"/>
        <family val="1"/>
        <charset val="238"/>
      </rPr>
      <t>1</t>
    </r>
  </si>
  <si>
    <t xml:space="preserve">Rodzaj wskaźnika 
</t>
  </si>
  <si>
    <t>Wskaźnik 
lub kluczowy etap wdrażania</t>
  </si>
  <si>
    <t>Cel pośredni na 2018 r.</t>
  </si>
  <si>
    <t>Cel końcowy (2023 r.)</t>
  </si>
  <si>
    <t>skumulowana</t>
  </si>
  <si>
    <t>rocznie</t>
  </si>
  <si>
    <t>s</t>
  </si>
  <si>
    <t>r</t>
  </si>
  <si>
    <t>Uwagi</t>
  </si>
  <si>
    <t>Oś Priorytetowa 1 Przedsięboorstwa
i innowacje</t>
  </si>
  <si>
    <t>Produkt</t>
  </si>
  <si>
    <t>–</t>
  </si>
  <si>
    <t>–</t>
  </si>
  <si>
    <t>Wskaźnik postępu finansowego</t>
  </si>
  <si>
    <t>Całkowita kwota certyfikowanych wydatków kwalifikowalnych</t>
  </si>
  <si>
    <t xml:space="preserve">Oś Priorytetowa 2 Technologie informacyjno-komunikacyjne </t>
  </si>
  <si>
    <t xml:space="preserve">Całkowita kwota certyfikowanych wydatków kwalifikowalnych </t>
  </si>
  <si>
    <t>euro</t>
  </si>
  <si>
    <t>Oś Priorytetowa 3 Gospodarka niskoemisyjna</t>
  </si>
  <si>
    <t>10.</t>
  </si>
  <si>
    <t>12.</t>
  </si>
  <si>
    <t>Liczba zakupionych lub zmodernizowanych jednostek taboru pasażerskiego 
w publicznym transporcie zbiorowym komunikacji miejskiej</t>
  </si>
  <si>
    <t>25.</t>
  </si>
  <si>
    <t>Oś Priorytetowa 4 Środowisko 
i zasoby</t>
  </si>
  <si>
    <t>18.</t>
  </si>
  <si>
    <t>Nabory na ten typ projektów cieszyły się dużym zainteresowaniem, w związku z tym IZ RPO zwiększyła alokację, co wpłynęło na zwiększenie realizacji wskaźnika.</t>
  </si>
  <si>
    <t>19.</t>
  </si>
  <si>
    <t>Liczba zabytków nieruchomych objętych wsparciem</t>
  </si>
  <si>
    <t>17.</t>
  </si>
  <si>
    <t>KEW</t>
  </si>
  <si>
    <t>34.</t>
  </si>
  <si>
    <t>Liczba wspartych zakładów zagospodarowania odpadów na podstawie podpisanych umów</t>
  </si>
  <si>
    <t>Zapobieganie  ryzyku 
i zarządzanie ryzykiem: 
Liczba ludności odnoszącej korzyści ze środków ochrony przeciwpowodziowej (CI 20)</t>
  </si>
  <si>
    <t>23.</t>
  </si>
  <si>
    <t>Liczba podpisanych umów dotyczących projektów z zakresu ochrony przeciwpowodziowej</t>
  </si>
  <si>
    <t>Oś Priorytetowa 5
Transport</t>
  </si>
  <si>
    <t>Szacowana długość przebudowanych, zmodernizowanych dróg na podstawie podpisanych umów</t>
  </si>
  <si>
    <t>Kolej: 
Całkowita długość przebudowanych lub zmodernizowanych linii kolejowych 
(CI 12)</t>
  </si>
  <si>
    <t>26.</t>
  </si>
  <si>
    <t>Szacowana długość przebudowanych, zmodernizowanych linii kolejowych na podstawie umów</t>
  </si>
  <si>
    <t xml:space="preserve">Oś  Priorytetowa 6  Infrastruktura spójności społecznej </t>
  </si>
  <si>
    <t>28.</t>
  </si>
  <si>
    <t xml:space="preserve">Liczba wspartych podmiotów leczniczych  </t>
  </si>
  <si>
    <t>29.</t>
  </si>
  <si>
    <t>35.</t>
  </si>
  <si>
    <t>Liczba wspartych obiektów infrastruktury zlokalizowanych na rewitalizowanych obszarach na podstawie podpisanych umów</t>
  </si>
  <si>
    <t>Całkowita kwota certyfikowanych  wydatków kwalifikowalnych</t>
  </si>
  <si>
    <t>Oś Priorytetowa 7 Infrastruktura eduklacyjna</t>
  </si>
  <si>
    <t>Opieka nad dziećmi i edukacja: 
Liczba miejsc w objętej wsparciem infrastrukturze 
w zakresie opieki nad dziećmi lub infrastrukturze edukacyjnej
(CI 35)</t>
  </si>
  <si>
    <t>33.</t>
  </si>
  <si>
    <t>Szacowana liczba użytkowników infrastruktury opieki nad dziećmi lub edukacyjnej wspartej w programie na podstawie podpisanych umów</t>
  </si>
  <si>
    <t>7.</t>
  </si>
  <si>
    <t>Oś Priorytetowa 8 
Rynek pracy</t>
  </si>
  <si>
    <t>Liczba osób bezrobotnych
(łącznie z  długotrwale bezrobotnymi)  objętych wsparciem w programie (C )</t>
  </si>
  <si>
    <t>EFS</t>
  </si>
  <si>
    <t>Liczba osób pozostających bez pracy, które otrzymały bezzwrotne  środki 
na podjęcie działalności gospodarczej</t>
  </si>
  <si>
    <t>Oś Priorytetowa 9
Włączenie społeczne</t>
  </si>
  <si>
    <t xml:space="preserve">Liczba osób zagrożonych ubóstwem
lub wykluczeniem społecznym objętych wsparciem w programie </t>
  </si>
  <si>
    <t>Liczba podmiotów ekonomii społecznej objętych wsparciem</t>
  </si>
  <si>
    <t>Oś Priorytetowa 10
Edukacja</t>
  </si>
  <si>
    <t xml:space="preserve">Całkowita kwota certyfikowanych  wydatków kwalifikowalnych </t>
  </si>
  <si>
    <t>Liczba miejsc wychowania przedszkolnego dofinansowanych w programie</t>
  </si>
  <si>
    <t>szt</t>
  </si>
  <si>
    <t>Liczba nauczycieli objętych wsparciem  w programie</t>
  </si>
  <si>
    <t>Liczba szkół, których pracownie przedmiotowe zostały doposażone w programie</t>
  </si>
  <si>
    <t>Liczba uczniów szkół i placówek kształcenia zawodowego uczestniczących 
w stażach i praktykach u pracodawcy</t>
  </si>
  <si>
    <t>Liczba uczniów objętych wsparciem w zakresie rozwijania kompetencji kluczowych lub umiejętności uniwersalnych w programie</t>
  </si>
  <si>
    <t>* Wartość dla wskaźników produktu wykazana została na podstawie wniosków o płatność pośrednią i końcową (tam, gdzie takie wnioski występują)</t>
  </si>
  <si>
    <r>
      <rPr>
        <vertAlign val="superscript"/>
        <sz val="10"/>
        <rFont val="Times New Roman"/>
        <family val="1"/>
        <charset val="238"/>
      </rPr>
      <t>1</t>
    </r>
    <r>
      <rPr>
        <sz val="10"/>
        <rFont val="Times New Roman"/>
        <family val="1"/>
        <charset val="238"/>
      </rPr>
      <t xml:space="preserve"> W odniesieniu do EFRR lub Funduszu Spójności, państwa członkowskie przedstawiają skumulowane wartości dla wskaźników produktu. W odniesieniu do EFS skumulowane wartości oblicza się automatycznie przez system SFC2014 na podstawie wartości rocznych przedstawionych przez państwa członkowskie. Wartości wskaźników finansowych są skumulowane dla wszystkich funduszy. Wartości dotyczące kluczowych etapów wdrażania są skumulowane dla wszystkich funduszy, jeżeli kluczowe etapy wdrażania są wyrażone w postaci liczby lub wartości procentowej. Jeżeli realizacja jest zdefiniowana w sposób jakościowy, należy wskazać w tabeli, czy cele zostały osiągnięte, czy też nie. </t>
    </r>
  </si>
  <si>
    <r>
      <t xml:space="preserve">Legenda dla właściwości pól </t>
    </r>
    <r>
      <rPr>
        <sz val="12"/>
        <rFont val="Times New Roman"/>
        <family val="1"/>
        <charset val="238"/>
      </rPr>
      <t>(dotyczy wypełniania sprawozdań w SFC2014)</t>
    </r>
  </si>
  <si>
    <r>
      <t>type (typ):</t>
    </r>
    <r>
      <rPr>
        <sz val="12"/>
        <rFont val="Times New Roman"/>
        <family val="1"/>
        <charset val="238"/>
      </rPr>
      <t xml:space="preserve"> N = numer, D = data, S = ciąg, C = pole wyboru, P = wartość procentowa, B = wartość logiczna, Cu = waluta</t>
    </r>
  </si>
  <si>
    <r>
      <t>input (wprowadzanie danych):</t>
    </r>
    <r>
      <rPr>
        <sz val="12"/>
        <rFont val="Times New Roman"/>
        <family val="1"/>
        <charset val="238"/>
      </rPr>
      <t xml:space="preserve"> M = ręczne, S = wybór, G = generowane przez system</t>
    </r>
  </si>
  <si>
    <r>
      <t>„maxlength”</t>
    </r>
    <r>
      <rPr>
        <sz val="12"/>
        <rFont val="Times New Roman"/>
        <family val="1"/>
        <charset val="238"/>
      </rPr>
      <t xml:space="preserve"> = maksymalna liczba znaków ze spacjami</t>
    </r>
  </si>
  <si>
    <t>Tabela 8</t>
  </si>
  <si>
    <r>
      <t>Wykorzystanie finansowania krzyżowego</t>
    </r>
    <r>
      <rPr>
        <b/>
        <vertAlign val="superscript"/>
        <sz val="11"/>
        <color indexed="8"/>
        <rFont val="Times New Roman"/>
        <family val="1"/>
        <charset val="238"/>
      </rPr>
      <t>1*</t>
    </r>
  </si>
  <si>
    <t>Wykorzystanie finansowania krzyżowego</t>
  </si>
  <si>
    <r>
      <t>Kwota wsparcia UE, jaką przewiduje się wykorzystać w celu finansowania krzyżowego na podstawie wybranych operacji</t>
    </r>
    <r>
      <rPr>
        <b/>
        <vertAlign val="superscript"/>
        <sz val="10"/>
        <color indexed="8"/>
        <rFont val="Times New Roman"/>
        <family val="1"/>
        <charset val="238"/>
      </rPr>
      <t>2</t>
    </r>
    <r>
      <rPr>
        <b/>
        <sz val="10"/>
        <color indexed="8"/>
        <rFont val="Times New Roman"/>
        <family val="1"/>
        <charset val="238"/>
      </rPr>
      <t xml:space="preserve"> (w EUR)</t>
    </r>
  </si>
  <si>
    <t>Jako część wsparcia UE na oś priorytetową (%) (3/wsparcie UE na oś priorytetową*100)</t>
  </si>
  <si>
    <t>Kwota wsparcia UE w ramach finansowania krzyżowego w oparciu o wydatki kwalifikowalne zadeklarowane przez beneficjentów instytucji zarządzającej (w EUR)</t>
  </si>
  <si>
    <t>jako część wsparcia UE na oś priorytetową (%) (5/wsparcie UE na oś priorytetową*100)</t>
  </si>
  <si>
    <r>
      <t>Finansowanie krzyżowe: koszty kwalifikujące się do wsparcia w ramach EFRR, ale objęte wsparciem w ramach EFS</t>
    </r>
    <r>
      <rPr>
        <vertAlign val="superscript"/>
        <sz val="10"/>
        <color indexed="8"/>
        <rFont val="Times New Roman"/>
        <family val="1"/>
        <charset val="238"/>
      </rPr>
      <t>3</t>
    </r>
  </si>
  <si>
    <t xml:space="preserve">Oś Priorytetowa 1 Przedsiębiorstwa i innowacje </t>
  </si>
  <si>
    <t>Oś  Priorytetowa 3 Gospodarka niskoemisyjna</t>
  </si>
  <si>
    <t xml:space="preserve">Oś Priorytetowa 4 Środowisko i zasoby </t>
  </si>
  <si>
    <t xml:space="preserve">Oś Priorytetowa 5
Transport </t>
  </si>
  <si>
    <t xml:space="preserve">Oś Priorytetowa 6 Infrastruktura spójności społecznej </t>
  </si>
  <si>
    <t>Oś Priorytetowa 7 Infrastruktura edukacyjna</t>
  </si>
  <si>
    <t>Oś Priorytetowa 12
REACT - EU</t>
  </si>
  <si>
    <t>Oś Priorytetowa 13 
Pomoc Techniczna</t>
  </si>
  <si>
    <r>
      <t>Finansowanie krzyżowe: koszty kwalifikujące się do wsparcia w ramach EFS, ale objęte wsparciem w ramach EFRR</t>
    </r>
    <r>
      <rPr>
        <vertAlign val="superscript"/>
        <sz val="10"/>
        <color indexed="8"/>
        <rFont val="Times New Roman"/>
        <family val="1"/>
        <charset val="238"/>
      </rPr>
      <t>3</t>
    </r>
  </si>
  <si>
    <t>Oś Priorytetowa 9 Włączenie społeczne</t>
  </si>
  <si>
    <t>Oś Priorytetowa 10 
Edukacja</t>
  </si>
  <si>
    <t>Oś Priorytetowa 11 
Pomoc Techniczna</t>
  </si>
  <si>
    <r>
      <rPr>
        <vertAlign val="superscript"/>
        <sz val="10"/>
        <color indexed="8"/>
        <rFont val="Times New Roman"/>
        <family val="1"/>
        <charset val="238"/>
      </rPr>
      <t>1</t>
    </r>
    <r>
      <rPr>
        <sz val="10"/>
        <color indexed="8"/>
        <rFont val="Times New Roman"/>
        <family val="1"/>
        <charset val="238"/>
      </rPr>
      <t xml:space="preserve"> Ma zastosowanie jedynie do programów operacyjnych w ramach celu „Inwestycje na rzecz wzrostu gospodarczego i zatrudnienia”, który dotyczy EFS lub EFRR.</t>
    </r>
  </si>
  <si>
    <r>
      <rPr>
        <vertAlign val="superscript"/>
        <sz val="10"/>
        <color indexed="8"/>
        <rFont val="Times New Roman"/>
        <family val="1"/>
        <charset val="238"/>
      </rPr>
      <t>2</t>
    </r>
    <r>
      <rPr>
        <sz val="10"/>
        <color indexed="8"/>
        <rFont val="Times New Roman"/>
        <family val="1"/>
        <charset val="238"/>
      </rPr>
      <t xml:space="preserve"> Jeżeli nie można z góry określić dokładnych kwot, przed realizacją operacji, sprawozdawczość powinna opierać się na pułapach stosowanych do danej operacji, tj. jeżeli operacja prowadzona w ramach EFRR zawiera do 20 % wydatków EFS, sprawozdawczość powinna opierać się na założeniu, że całą kwotę 20 % można wykorzystać w tym celu. 
W przypadku zakończenia operacji dane wykorzystane w tej kolumnie należy oprzeć na rzeczywistych poniesionych kosztach.</t>
    </r>
  </si>
  <si>
    <r>
      <rPr>
        <vertAlign val="superscript"/>
        <sz val="10"/>
        <color indexed="8"/>
        <rFont val="Times New Roman"/>
        <family val="1"/>
        <charset val="238"/>
      </rPr>
      <t>3</t>
    </r>
    <r>
      <rPr>
        <sz val="10"/>
        <color indexed="8"/>
        <rFont val="Times New Roman"/>
        <family val="1"/>
        <charset val="238"/>
      </rPr>
      <t xml:space="preserve"> Art. 98 ust. 2 rozporządzenia (UE) nr 1303/2013.</t>
    </r>
  </si>
  <si>
    <r>
      <t xml:space="preserve">Legenda dla właściwości pól </t>
    </r>
    <r>
      <rPr>
        <sz val="10"/>
        <rFont val="Times New Roman"/>
        <family val="1"/>
        <charset val="238"/>
      </rPr>
      <t>(dotyczy wypełniania sprawozdań w SFC2014)</t>
    </r>
  </si>
  <si>
    <r>
      <t>type (typ):</t>
    </r>
    <r>
      <rPr>
        <sz val="10"/>
        <color indexed="8"/>
        <rFont val="Times New Roman"/>
        <family val="1"/>
        <charset val="238"/>
      </rPr>
      <t xml:space="preserve"> N = numer, D = data, S = ciąg, C = pole wyboru, P = wartość procentowa, B = wartość logiczna, Cu = waluta</t>
    </r>
  </si>
  <si>
    <r>
      <t>input (wprowadzanie danych):</t>
    </r>
    <r>
      <rPr>
        <sz val="10"/>
        <color indexed="8"/>
        <rFont val="Times New Roman"/>
        <family val="1"/>
        <charset val="238"/>
      </rPr>
      <t xml:space="preserve"> M = ręczne, S = wybór, G = generowane przez system</t>
    </r>
  </si>
  <si>
    <r>
      <t>„maxlength”</t>
    </r>
    <r>
      <rPr>
        <sz val="10"/>
        <color indexed="8"/>
        <rFont val="Times New Roman"/>
        <family val="1"/>
        <charset val="238"/>
      </rPr>
      <t xml:space="preserve"> = maksymalna liczba znaków ze spacjami</t>
    </r>
  </si>
  <si>
    <t>Regionalny Program Opracyjny Województwa Dolnośląskiego 2014-2020</t>
  </si>
  <si>
    <t>Tabela 6. Informacje finansowe na poziomie osi priorytetowej i programu</t>
  </si>
  <si>
    <t>8.</t>
  </si>
  <si>
    <t>9.</t>
  </si>
  <si>
    <t>11.</t>
  </si>
  <si>
    <t>Alokacja finansowa osi priorytetowej na podstawie programu operacyjnego 
[na podstawie tabeli 18a programu operacyjnego]</t>
  </si>
  <si>
    <t>Dane zbiorcze dotyczące finansowego postępu programu operacyjengo</t>
  </si>
  <si>
    <t>Dane do celów przeglądu wyników
i ram wykonania</t>
  </si>
  <si>
    <r>
      <t>Fundusz</t>
    </r>
    <r>
      <rPr>
        <vertAlign val="superscript"/>
        <sz val="10"/>
        <rFont val="Calibri"/>
        <family val="2"/>
        <charset val="238"/>
        <scheme val="minor"/>
      </rPr>
      <t>1</t>
    </r>
  </si>
  <si>
    <r>
      <t>Kategoria regionu</t>
    </r>
    <r>
      <rPr>
        <vertAlign val="superscript"/>
        <sz val="10"/>
        <rFont val="Calibri"/>
        <family val="2"/>
        <charset val="238"/>
        <scheme val="minor"/>
      </rPr>
      <t>2</t>
    </r>
  </si>
  <si>
    <t>Podstawa oblczenia wsparcia Unii* (całkowite koszty kwalifikowalne lub publiczne koszty kwalifikowalne)</t>
  </si>
  <si>
    <t>Finansowanie ogółem (EUR)</t>
  </si>
  <si>
    <t>Stopa dofinansowania (w %)</t>
  </si>
  <si>
    <t>Całkowite koszty kwalifikowalne operacji wybranych do udzielenia wsparcia 
(EUR)</t>
  </si>
  <si>
    <t xml:space="preserve">Procentowy udział wartości całkowitych kosztów kwalifikowalnych operacji wybranych do dofinansowania w alokacji całkowitych kosztów kwalifikowalnych dla danej osi priorytetowej </t>
  </si>
  <si>
    <t>Publiczne koszty kwalifikowalne operacji wybranych do udzielenia wsparcia 
(EUR)</t>
  </si>
  <si>
    <t>Całkowite wydatki kwalifikowalne zadeklarowane przez beneficjentów instytucji zarządzającej
(EUR)</t>
  </si>
  <si>
    <t xml:space="preserve">Procentowy udział wartości całkowitych wydatków kwalifikowalnych zadeklarowanych przez beneficjentów w alokacji całkowitych kosztów kwalifikowalnych dla danej osi priorytetowej </t>
  </si>
  <si>
    <t>Liczba wybra- nych operacji</t>
  </si>
  <si>
    <t>Całkowite wydatki kwalifikowalne poniesione przez beneficjentów
i zapłacone 
do 31.12.2023 r. 
i poświadczone do KE
(EUR)</t>
  </si>
  <si>
    <t>[kol. 7/kol. 5 x 100]</t>
  </si>
  <si>
    <t>[kol. 10/kol. 5 x100]</t>
  </si>
  <si>
    <t>Oś priorytetowa 1</t>
  </si>
  <si>
    <t>Regiony słabiej rozwinięte</t>
  </si>
  <si>
    <t xml:space="preserve">całkowite koszty kwalifikowalne </t>
  </si>
  <si>
    <t>Oś priorytetowa 2</t>
  </si>
  <si>
    <t>Oś priorytetowa 3</t>
  </si>
  <si>
    <t>Oś priorytetowa 4</t>
  </si>
  <si>
    <t>Oś priorytetowa 5</t>
  </si>
  <si>
    <t>Oś priorytetowa 6</t>
  </si>
  <si>
    <t>Oś priorytetowa 7</t>
  </si>
  <si>
    <t>Oś priorytetowa 8</t>
  </si>
  <si>
    <t>Oś priorytetowa 9</t>
  </si>
  <si>
    <t>Oś priorytetowa 10</t>
  </si>
  <si>
    <t>Oś priorytetowa 11</t>
  </si>
  <si>
    <t>Oś priorytetowa 12</t>
  </si>
  <si>
    <t>EFRR 
REACT-EU</t>
  </si>
  <si>
    <t>Oś priorytetowa 13</t>
  </si>
  <si>
    <r>
      <t>EFS</t>
    </r>
    <r>
      <rPr>
        <b/>
        <vertAlign val="superscript"/>
        <sz val="10"/>
        <rFont val="Calibri"/>
        <family val="2"/>
        <charset val="238"/>
        <scheme val="minor"/>
      </rPr>
      <t>5</t>
    </r>
  </si>
  <si>
    <r>
      <t>EFS</t>
    </r>
    <r>
      <rPr>
        <b/>
        <vertAlign val="superscript"/>
        <sz val="10"/>
        <rFont val="Calibri"/>
        <family val="2"/>
        <charset val="238"/>
        <scheme val="minor"/>
      </rPr>
      <t>6</t>
    </r>
  </si>
  <si>
    <t>Regiony przejścio- we</t>
  </si>
  <si>
    <r>
      <t>EFS</t>
    </r>
    <r>
      <rPr>
        <b/>
        <vertAlign val="superscript"/>
        <sz val="10"/>
        <rFont val="Calibri"/>
        <family val="2"/>
        <charset val="238"/>
        <scheme val="minor"/>
      </rPr>
      <t>7</t>
    </r>
  </si>
  <si>
    <t>Regiony lepiej rozwinięte</t>
  </si>
  <si>
    <r>
      <t xml:space="preserve">Inicja-tywa na rzecz zatrudnienia ludzi młodych </t>
    </r>
    <r>
      <rPr>
        <b/>
        <vertAlign val="superscript"/>
        <sz val="9"/>
        <rFont val="Calibri"/>
        <family val="2"/>
        <charset val="238"/>
        <scheme val="minor"/>
      </rPr>
      <t>8</t>
    </r>
  </si>
  <si>
    <t>Nie dotyczy</t>
  </si>
  <si>
    <t>Fundusz Spójności</t>
  </si>
  <si>
    <t>EFRR
 REACT-EU</t>
  </si>
  <si>
    <t>Suma całkowita</t>
  </si>
  <si>
    <t>Wszystkie fundusze</t>
  </si>
  <si>
    <t xml:space="preserve">(1) Jeżeli Inicjatywa na rzecz zatrudnienia ludzi młodych jest przewidziana jako część osi priorytetowej (zgodnie z art. 18 akapit drugi lit. c) rozporządzenia (UE) nr 1304/2013), informacje należy przedstawić odrębnie od drugiej części osi priorytetowej. </t>
  </si>
  <si>
    <t xml:space="preserve">(2) Nie dotyczy środków przeznaczonych na Inicjatywę na rzecz zatrudnienia ludzi młodych (tj. szczególnej alokacji na Inicjatywę na rzecz zatrudnienia ludzi młodych i odpowiadającego jej wsparcia z EFS). </t>
  </si>
  <si>
    <t xml:space="preserve">(3) Ta oś priorytetowa obejmuje szczególną alokację na Inicjatywę na rzecz zatrudnienia ludzi młodych (YEI) i odpowiadające jej wsparcie z EFS. </t>
  </si>
  <si>
    <t xml:space="preserve">(4) Ta część osi priorytetowej obejmuje szczególną alokację na Inicjatywę na rzecz zatrudnienia ludzi młodych (YEI) i odpowiadające jej wsparcie z EFS. </t>
  </si>
  <si>
    <t xml:space="preserve">(5) Alokacja z EFS bez odpowiadającego jej wsparcia dla Inicjatywy na rzecz zatrudnienia ludzi młodych. </t>
  </si>
  <si>
    <t>* Dane dotyczące YEI należy przedstawiać osobno, bez podziału na szczególną alokację na YEI i odpowiadające jej wsparcie z EFS</t>
  </si>
  <si>
    <t>Tabela 7</t>
  </si>
  <si>
    <t>Podział zbiorczych danych finansowych według kategorii interwencji dla EFRR, EFRR REACT-EU, EFS</t>
  </si>
  <si>
    <t>1 Zakres interwencji</t>
  </si>
  <si>
    <t>2 Forma finansowania</t>
  </si>
  <si>
    <t>3 Wymiar terytorialny</t>
  </si>
  <si>
    <t>4 Terytorialny mechanizm wdrażania</t>
  </si>
  <si>
    <t>5 Cel tematyczny EFRR/ Fundusz Spójności</t>
  </si>
  <si>
    <t>6 Temat uzupełniający EFS</t>
  </si>
  <si>
    <t>7 Wymiar rodzajów działalności gospodarczej</t>
  </si>
  <si>
    <t>8 Wymiar lokalizacji</t>
  </si>
  <si>
    <t>Całkowite koszty kwalifikowalne operacji wybranych do udzielenia wsparcia (w EUR)</t>
  </si>
  <si>
    <t>Publiczne koszty kwalifikowalne operacji wybranych do udziele-nia wsparcia (w EUR)</t>
  </si>
  <si>
    <t>Łączne wydatki kwalifikowalne zadeklarowane przez beneficjentów instytucji zarządzającej</t>
  </si>
  <si>
    <t>Liczba wybranych operacji</t>
  </si>
  <si>
    <t>ERDF</t>
  </si>
  <si>
    <t>L</t>
  </si>
  <si>
    <t>001</t>
  </si>
  <si>
    <t/>
  </si>
  <si>
    <t>PL51</t>
  </si>
  <si>
    <t>08</t>
  </si>
  <si>
    <t>14</t>
  </si>
  <si>
    <t>20</t>
  </si>
  <si>
    <t>23</t>
  </si>
  <si>
    <t>24</t>
  </si>
  <si>
    <t>09</t>
  </si>
  <si>
    <t>11</t>
  </si>
  <si>
    <t>15</t>
  </si>
  <si>
    <t>16</t>
  </si>
  <si>
    <t>002</t>
  </si>
  <si>
    <t>056</t>
  </si>
  <si>
    <t>057</t>
  </si>
  <si>
    <t>058</t>
  </si>
  <si>
    <t>19</t>
  </si>
  <si>
    <t>22</t>
  </si>
  <si>
    <t>062</t>
  </si>
  <si>
    <t>18</t>
  </si>
  <si>
    <t>064</t>
  </si>
  <si>
    <t>17</t>
  </si>
  <si>
    <t>066</t>
  </si>
  <si>
    <t>067</t>
  </si>
  <si>
    <t>21</t>
  </si>
  <si>
    <t>10</t>
  </si>
  <si>
    <t>069</t>
  </si>
  <si>
    <t>072</t>
  </si>
  <si>
    <t>078</t>
  </si>
  <si>
    <t>079</t>
  </si>
  <si>
    <t>081</t>
  </si>
  <si>
    <t>005</t>
  </si>
  <si>
    <t>010</t>
  </si>
  <si>
    <t>011</t>
  </si>
  <si>
    <t>013</t>
  </si>
  <si>
    <t>014</t>
  </si>
  <si>
    <t>016</t>
  </si>
  <si>
    <t>043</t>
  </si>
  <si>
    <t>044</t>
  </si>
  <si>
    <t>068</t>
  </si>
  <si>
    <t>090</t>
  </si>
  <si>
    <t>017</t>
  </si>
  <si>
    <t>018</t>
  </si>
  <si>
    <t>021</t>
  </si>
  <si>
    <t>022</t>
  </si>
  <si>
    <t>085</t>
  </si>
  <si>
    <t>087</t>
  </si>
  <si>
    <t>091</t>
  </si>
  <si>
    <t>092</t>
  </si>
  <si>
    <t>094</t>
  </si>
  <si>
    <t>026</t>
  </si>
  <si>
    <t>027</t>
  </si>
  <si>
    <t>031</t>
  </si>
  <si>
    <t>034</t>
  </si>
  <si>
    <t>052</t>
  </si>
  <si>
    <t>053</t>
  </si>
  <si>
    <t>054</t>
  </si>
  <si>
    <t>055</t>
  </si>
  <si>
    <t>050</t>
  </si>
  <si>
    <t>051</t>
  </si>
  <si>
    <t>ESF</t>
  </si>
  <si>
    <t>102</t>
  </si>
  <si>
    <t>104</t>
  </si>
  <si>
    <t>105</t>
  </si>
  <si>
    <t>106</t>
  </si>
  <si>
    <t>107</t>
  </si>
  <si>
    <t>109</t>
  </si>
  <si>
    <t>112</t>
  </si>
  <si>
    <t>113</t>
  </si>
  <si>
    <t>115</t>
  </si>
  <si>
    <t>117</t>
  </si>
  <si>
    <t>118</t>
  </si>
  <si>
    <t>121</t>
  </si>
  <si>
    <t>Suma</t>
  </si>
  <si>
    <t>EFRR REACT-EU</t>
  </si>
  <si>
    <t>RPO WD</t>
  </si>
  <si>
    <t>Tabela 2A</t>
  </si>
  <si>
    <r>
      <t>Wspólne wskaźniki rezultatu dla EFS (ze względu na oś priorytetową, priorytet inwestycyjny i kategorię regionu). Dane na temat wszystkich wspólnych wskaźników rezultatu dla EFS (z i bez wartości docelowej) przedstawia się w sprawozdaniu zgodnie z podziałem na płeć. W przypadku osi priorytetowej „Pomoc techniczna” w sprawozdaniu przedstawia się jedynie te wskaźniki wspólne, w odniesieniu do których ustanowiono wartość docelową</t>
    </r>
    <r>
      <rPr>
        <b/>
        <vertAlign val="superscript"/>
        <sz val="14"/>
        <rFont val="Times New Roman"/>
        <family val="1"/>
        <charset val="238"/>
      </rPr>
      <t>1</t>
    </r>
  </si>
  <si>
    <t>08 - RYNEK PRACY</t>
  </si>
  <si>
    <t xml:space="preserve">8i - Dostęp do zatrudnienia dla osób poszukujących pracy i osób biernych zawodowo, w tym długotrwale bezrobotnych oraz oddalonych od rynku pracy, także poprzez lokalne inicjatywy na rzecz zatrudnienia oraz wspieranie mobilności pracowników 
PI 8.1  Zapewnianie dostępu do zatrudnienia </t>
  </si>
  <si>
    <t>Wspólny wskaźnik produktu stosowany jako podstawa do ustalania celów</t>
  </si>
  <si>
    <t>Jednostka miary dla wartości bazowej
i docelowej</t>
  </si>
  <si>
    <t>Wartość docelowa (2023 r.) (nieobowiązkowy podział ze względu na płeć w odniesieniu do wartości docelowej)</t>
  </si>
  <si>
    <t>Wartość skumulowana (obliczana automatycznie)</t>
  </si>
  <si>
    <t>Wskaźnik osiągnięć Nieobowiązkowy podział
ze względu na płeć</t>
  </si>
  <si>
    <t>Wartość roczna</t>
  </si>
  <si>
    <t>CR01</t>
  </si>
  <si>
    <t>bierni zawodowo uczestnicy poszukujący pracy po opuszczeniu programu</t>
  </si>
  <si>
    <t>Słabiej rozwinięte</t>
  </si>
  <si>
    <t>CR02</t>
  </si>
  <si>
    <t>uczestnicy kształcący lub szkolący się po opuszczeniu programu</t>
  </si>
  <si>
    <t>CR03</t>
  </si>
  <si>
    <t xml:space="preserve">uczestnicy uzyskujący kwalifikacje po opuszczeniu programu
</t>
  </si>
  <si>
    <t>CO01  bezrobotni, w tym długotrwale bezrobotni</t>
  </si>
  <si>
    <t>Współczynnik</t>
  </si>
  <si>
    <t>uczestnicy uzyskujący kwalifikacje po opuszczeniu programu</t>
  </si>
  <si>
    <t>CO02 długotrwale bezrobotni</t>
  </si>
  <si>
    <t>CO03 osoby bierne zawodowo</t>
  </si>
  <si>
    <t>CO16 uczestnicy z niepełnosprawnościami</t>
  </si>
  <si>
    <t>CR04</t>
  </si>
  <si>
    <t>uczestnicy pracujący, łącznie z prowadzącymi działalność na własny rachunek, po opuszczeniu programu</t>
  </si>
  <si>
    <t>CR05</t>
  </si>
  <si>
    <t>uczestnicy w niekorzystnej sytuacji społecznej poszukujący pracy, uczestniczący w kształceniu lub szkoleniu, zdobywający kwalifikacje lub pracujący (łącznie z prowadzącymi działalność na własny rachunek) po opuszczeniu programu</t>
  </si>
  <si>
    <t>CR06</t>
  </si>
  <si>
    <r>
      <t>uczestnicy pracujący, łącznie z prowadzącymi działalność na własny rachunek, sześć miesięcy po opuszczeniu programu</t>
    </r>
    <r>
      <rPr>
        <vertAlign val="superscript"/>
        <sz val="10"/>
        <rFont val="Times New Roman"/>
        <family val="1"/>
        <charset val="238"/>
      </rPr>
      <t>2</t>
    </r>
  </si>
  <si>
    <t>uczestnicy pracujący, łącznie z prowadzącymi działalność na własny rachunek, sześć miesięcy po opuszczeniu programu</t>
  </si>
  <si>
    <t>CR07</t>
  </si>
  <si>
    <r>
      <t>uczestnicy znajdujący się w lepszej sytuacji na rynku pracy sześć miesięcy po opuszczeniu programu</t>
    </r>
    <r>
      <rPr>
        <vertAlign val="superscript"/>
        <sz val="10"/>
        <rFont val="Times New Roman"/>
        <family val="1"/>
        <charset val="238"/>
      </rPr>
      <t>2</t>
    </r>
  </si>
  <si>
    <t>CR08</t>
  </si>
  <si>
    <r>
      <t>uczestnicy powyżej 54 roku życia, pracujący, łącznie z prowadzącymi działalność na własny rachunek, sześć miesięcy po opuszczeniu programu</t>
    </r>
    <r>
      <rPr>
        <vertAlign val="superscript"/>
        <sz val="10"/>
        <rFont val="Times New Roman"/>
        <family val="1"/>
        <charset val="238"/>
      </rPr>
      <t>2</t>
    </r>
  </si>
  <si>
    <t>CR09</t>
  </si>
  <si>
    <r>
      <t>uczestnicy w niekorzystnej sytuacji społecznej, pracujący, łącznie z prowadzącymi działalność na własny rachunek, sześć miesięcy po opuszczeniu programu</t>
    </r>
    <r>
      <rPr>
        <vertAlign val="superscript"/>
        <sz val="10"/>
        <rFont val="Times New Roman"/>
        <family val="1"/>
        <charset val="238"/>
      </rPr>
      <t>2</t>
    </r>
  </si>
  <si>
    <t>Zgodnie z metodologią wyliczenia wartości docelowej dla M i K przyjętą w RPO WD 2014-2020, wskaźnik osiągnięć dla M i K wynosi odpowiednio:
CR03 (CO01) - 108,57%;  94,75%
CR03 (CO02) - 126,99%;  83,46%
CR03 (CO03) -  77,18%; 113,99%
CR03 (CO16) - 108,45%;  94,82%
CR04 (CO01) - 107,12%;  95,64%
CR04 (CO02) - 110,26%;  93,71%
CR04 (CO03) -  74,65%; 115,53%</t>
  </si>
  <si>
    <t>8 iii - Praca na własny rachunek, przedsiębiorczość i tworzenie przedsiębiorstw, w tym innowacyjnych mikro-, małych i średnich przedsiębiorstw
PI 8.2 Samozatrudnienie, przedsiębiorczość oraz tworzenie nowych miejsc pracy</t>
  </si>
  <si>
    <t>Jednostka miary dla wartości bazowej i docelowej</t>
  </si>
  <si>
    <t>Wskaźnik osiągnięć Nieobowiązkowy podział ze względu na płeć</t>
  </si>
  <si>
    <t>8 iv -Równość mężczyzn i kobiet we wszystkich dziedzinach, w tym dostęp do zatrudnienia, rozwój kariery, godzenie życia zawodowego i prywatnego oraz promowanie równości wynagrodzeń za taką samą pracę
PI 8.3 Godzenie życia zawodowego i prywatnego</t>
  </si>
  <si>
    <t>8 v - Przystosowanie pracowników, przedsiębiorstw i przedsiębiorców do zmian
PI 8.4 Adaptacja pracowników, przedsiębiorstw i przedsiębiorców do zmian</t>
  </si>
  <si>
    <t>CO05 osoby pracujące łącznie z pracującymi na własny rachunek</t>
  </si>
  <si>
    <t>nie dotyczy</t>
  </si>
  <si>
    <t>,</t>
  </si>
  <si>
    <t>8 vi -  Aktywne i zdrowe starzenie się
PI 8.5  Aktywne i zdrowe starzenie się</t>
  </si>
  <si>
    <t>09 - WŁĄCZENIE SPOŁECZNE</t>
  </si>
  <si>
    <t>9i -  Aktywne włączenie, w tym z myślą o promowaniu równych szans oraz aktywnego uczestnictwa i zwiększaniu szans na zatrudnienie 
PI 9.1 - Aktywna integracja</t>
  </si>
  <si>
    <t>9iv -  Ułatwianie dostępu do przystępnych cenowo, trwałych oraz wysokiej jakości usług, w tym opieki zdrowotnej i usług socjalnych świadczonych w interesie ogólnym  
PI 9.2 - Dostęp do wysokiej jakości usług, w tym opieki zdrowotnej i usług społecznych</t>
  </si>
  <si>
    <t>9v -  Wspieranie przedsiębiorczości społecznej i integracji zawodowej w przedsiębiorstwach społecznych oraz ekonomii społecznej i solidarnej w celu ułatwiania dostępu do zatrudnienia
PI 9.3 - Wspieranie gospodarki społecznej</t>
  </si>
  <si>
    <t>10 - EDUKACJA</t>
  </si>
  <si>
    <t>10i -  Ograniczenie i zapobieganie przedwczesnemu kończeniu nauki szkolnej oraz zapewnianie równego dostępu do dobrej jakości wczesnej edukacji elementarnej oraz kształcenia podstawowego, gimnazjalnego i ponadgimnazjalnego, z uwzględnieniem formalnych, nieformalnych i pozaformalnych ścieżek kształcenia umożliwiających ponowne podjęcie kształcenia i szkolenia
PI 10.1 - Zapewnienie równego dostępu do  wysokiej jakości edukacji przedszkolnej, podstawowej, gimnazjalnej  i ponadgimnazjalnej</t>
  </si>
  <si>
    <t>10iii - Wyrównywanie dostępu do uczenia się przez całe życie o charakterze formalnym, nieformalnym i pozaformalnym wszystkich grup wiekowych, poszerzanie wiedzy, zwiększanie umiejętności i kompetencji siły roboczej oraz promowanie elastycznych ścieżek kształcenia, w tym poprzez doradztwo zawodowe i potwierdzanie nabytych kompetencji 
PI 10.2 - Poprawa dostępności i wspieranie uczenia się przez całe życie</t>
  </si>
  <si>
    <t>10iv - Lepsze dostosowanie systemów kształcenia i szkolenia do potrzeb rynku pracy, ułatwianie przechodzenia z etapu kształcenia do etapu zatrudnienia oraz wzmacnianie systemów kształcenia i szkolenia zawodowego i ich jakości, w tym poprzez mechanizmy prognozowania umiejętności, dostosowania programów nauczania oraz tworzenia i rozwoju systemów uczenia się poprzez praktyczną naukę zawodu realizowaną w ścisłej współpracy z pracodawcami 
PI 10.3 - Dostosowanie systemów kształcenia i szkolenia zawodowego do potrzeb rynku pracy</t>
  </si>
  <si>
    <r>
      <rPr>
        <vertAlign val="superscript"/>
        <sz val="11"/>
        <rFont val="Times New Roman"/>
        <family val="1"/>
        <charset val="238"/>
      </rPr>
      <t>1</t>
    </r>
    <r>
      <rPr>
        <sz val="11"/>
        <rFont val="Times New Roman"/>
        <family val="1"/>
        <charset val="238"/>
      </rPr>
      <t xml:space="preserve"> Jeżeli priorytet inwestycyjny zawiera wartość docelową w odniesieniu do wspólnego wskaźnika rezultatu dla EFS, należy przedstawić dane dla danego wskaźnika rezultatu w odniesieniu do wybranej grupy docelowej (tj. przy użyciu wspólnego wskaźnika produktu jako odniesienia) oraz dane dla całej populacji uczestników, którzy osiągnęli dany rezultat w tym priorytecie inwestycyjnym.</t>
    </r>
  </si>
  <si>
    <r>
      <rPr>
        <vertAlign val="superscript"/>
        <sz val="11"/>
        <rFont val="Times New Roman"/>
        <family val="1"/>
        <charset val="238"/>
      </rPr>
      <t xml:space="preserve">2 </t>
    </r>
    <r>
      <rPr>
        <sz val="11"/>
        <rFont val="Times New Roman"/>
        <family val="1"/>
        <charset val="238"/>
      </rPr>
      <t>Szacunki oparte na próbie reprezentatywnej. Państwa członkowskie mają do wyboru dwie możliwości z zakresu sprawozdawczości. Opcja 1: minimalnym wymogiem jest przedstawianie danych dwa razy: w rocznym sprawozdaniu z wdrażania za 2019 r. i końcowym sprawozdaniu z wdrażania. W ramach tej opcji wartości skumulowane zgłasza się w kolumnie „Wartość skumulowana” w rocznym sprawozdaniu z wdrażania za 2019 r. i w końcowym sprawozdaniu z wdrażania</t>
    </r>
    <r>
      <rPr>
        <b/>
        <sz val="11"/>
        <rFont val="Times New Roman"/>
        <family val="1"/>
        <charset val="238"/>
      </rPr>
      <t>.</t>
    </r>
    <r>
      <rPr>
        <sz val="11"/>
        <rFont val="Times New Roman"/>
        <family val="1"/>
        <charset val="238"/>
      </rPr>
      <t xml:space="preserve"> </t>
    </r>
    <r>
      <rPr>
        <b/>
        <u/>
        <sz val="11"/>
        <rFont val="Times New Roman"/>
        <family val="1"/>
        <charset val="238"/>
      </rPr>
      <t>Opcja 2: wartości roczne przedstawia się dla każdego roku.</t>
    </r>
  </si>
  <si>
    <t>Tabela 2C</t>
  </si>
  <si>
    <t>Wskaźniki rezultatu specyficzne dla programu w odniesieniu do EFS (w stosownych przypadkach według osi priorytetowej, priorytetu inwestycyjnego i kategorii regionu); ma zastosowanie także do osi priorytetowej „Pomoc techniczna”</t>
  </si>
  <si>
    <t>EFS /
Inicjatywa 
na rzecz zatrudnienia ludzi młodych</t>
  </si>
  <si>
    <t>Jednostka miary dla wskaźnika</t>
  </si>
  <si>
    <t>Jednostka miary dla wartości bazowej
 i docelowej</t>
  </si>
  <si>
    <t>Wartość docelowa (2023 r.)</t>
  </si>
  <si>
    <t>Wskaźnik osiągnięć</t>
  </si>
  <si>
    <t>Liczba osób znajdujących się w lepszej sytuacji na rynku pracy sześć miesięcy po opuszczeniu programu</t>
  </si>
  <si>
    <t>Liczba</t>
  </si>
  <si>
    <t>współczynnik</t>
  </si>
  <si>
    <t>Liczba osób pracujących po opuszczeniu programu (łącznie z pracującymi na własny rachunek) - Liczba osób z niepełnosprawnościami objętych wsparciem w programie (CO16)</t>
  </si>
  <si>
    <t>Liczba utworzonych miejsc pracy w ramach udzielonych z EFS środków na podjęcie działalności gospodarczej</t>
  </si>
  <si>
    <t>Liczba utworzonych mikroprzedsiębiorstw działających 30 miesięcy po uzyskaniu wsparcia finansowego</t>
  </si>
  <si>
    <t xml:space="preserve">Liczba osób, które powróciły na rynek pracy po przerwie związanej z urodzeniem/ wychowaniem dziecka lub utrzymały zatrudnienie po opuszczeniu programu </t>
  </si>
  <si>
    <t>Liczba osób pozostających bez pracy, które znalazły pracę lub poszukują pracy po opuszczeniu programu</t>
  </si>
  <si>
    <t xml:space="preserve">Liczba utworzonych miejsc opieki nad dziećmi w wieku do lat 3, które funkcjonują 2 lata po uzyskaniu dofinansowania ze środków EFS </t>
  </si>
  <si>
    <t>`</t>
  </si>
  <si>
    <t>Liczba mikroprzedsiębiorstw oraz małych i średnich przedsiębiorstw, które zrealizowały swój cel rozwojowy dzięki udziałowi w programie</t>
  </si>
  <si>
    <t>Liczba osób, które po opuszczeniu programu podjęły pracę lub kontynuowały zatrudnienie</t>
  </si>
  <si>
    <t>Liczba osób, które uzyskały kwalifikacje lub nabyły kompetencje po opuszczeniu programu</t>
  </si>
  <si>
    <t>Liczba osób, które dzięki interwencji EFS zgłosiły się na badanie profilaktyczne</t>
  </si>
  <si>
    <t>Liczba osób zagrożonych ubóstwem lub wykluczeniem społecznym, które uzyskały kwalifikacje po opuszczeniu programu</t>
  </si>
  <si>
    <t>Liczba osób zagrożonych ubóstwem lub wykluczeniem społecznym poszukujących pracy po opuszczeniu programu</t>
  </si>
  <si>
    <t>Liczba osób zagrożonych ubóstwem lub wykluczeniem społecznym pracujących po opuszczeniu programu (łącznie z pracującymi na własny rachunek</t>
  </si>
  <si>
    <t>Liczba osób zagrożonych ubóstwem lub wykluczeniem społecznym pracujących 6 miesięcy po opuszczeniu programu (łącznie z pracującymi na własny rachunek)</t>
  </si>
  <si>
    <t>Liczba wspartych w programie miejsc świadczenia usług społecznych, istniejących po zakończeniu projektu</t>
  </si>
  <si>
    <t>Liczba wspartych w programie miejsc świadczenia usług zdrowotnych, istniejących po zakończeniu projektu</t>
  </si>
  <si>
    <t>Liczba miejsc pracy utworzonych w przedsiębiorstwach społecznych</t>
  </si>
  <si>
    <t>Liczba miejsc pracy istniejących co najmniej 30 miesięcy, utworzonych w przedsiębiorstwach społecznych</t>
  </si>
  <si>
    <t>Liczba osób zagrożonych ubóstwem lub wykluczeniem społecznym pracujących po opuszczeniu programu (łącznie z pracującymi na własny rachunek)</t>
  </si>
  <si>
    <t>Liczba miejsc wychowania przedszkolnego, które funkcjonują 2 lata po uzyskaniu dofinansowania ze środków EFS</t>
  </si>
  <si>
    <t>Liczba uczniów, którzy nabyli kompetencje  kluczowe lub umiejętności uniwersalne po opuszczeniu programu</t>
  </si>
  <si>
    <t>Liczba nauczycieli, którzy uzyskali kwalifikacje lub nabyli kompetencje po opuszczeniu programu</t>
  </si>
  <si>
    <t>Liczba szkół, w których pracownie przedmiotowe wykorzystują doposażenie  do prowadzenia zajęć edukacyjnych</t>
  </si>
  <si>
    <t>Liczba nauczycieli prowadzących zajęcia z wykorzystaniem TIK dzięki EFS</t>
  </si>
  <si>
    <t xml:space="preserve">Liczba szkól i placówek systemu oświaty wykorzystujących sprzęt TIK do prowadzenia zajęć edukacyjnych </t>
  </si>
  <si>
    <t>Liczba osób w wieku 25 lat i więcej, które uzyskały kwalifikacje lub nabyły kompetencje po opuszczeniu programu</t>
  </si>
  <si>
    <t xml:space="preserve">Liczba osób w wieku 50 lat i więcej, które uzyskaly kwalifikacje lub nabyły kompetencje po opuszczeniu programu </t>
  </si>
  <si>
    <t xml:space="preserve">Liczba osób o niskich kwalifikacjach, które uzyskaly kwalifikacje lub nabyły kompetencje po opuszczeniu programu </t>
  </si>
  <si>
    <t xml:space="preserve">         </t>
  </si>
  <si>
    <t xml:space="preserve">Liczba osób, które uzyskały kwalifikacje w ramach pozaszkolnych form kształcenia  </t>
  </si>
  <si>
    <t>Liczba nauczycieli kształcenia zawodowego oraz instruktorów praktycznej nauki zawodu, którzy uzyskali kwalifikacje lub nabyli kompetencje po opuszczeniu programu</t>
  </si>
  <si>
    <t>Liczba szkół i placówek kształcenia zawodowego wykorzystujących  doposażenie zakupione dzięki EFS</t>
  </si>
  <si>
    <t>Liczba uczniów szkół i placówek kształcenia zawodowego objętych wsparciem w programie, uczestniczących w kształceniu lub pracujących po 6 miesiącach po ukończeniu nauki</t>
  </si>
  <si>
    <t>11 - POMOC TECHNICZNA</t>
  </si>
  <si>
    <t>11.1 - Sprawny system wdrażania RPO WD 2014-2020</t>
  </si>
  <si>
    <t>Ogółem*</t>
  </si>
  <si>
    <t>Średni czas zatwierdzania projektu (od złożenia wniosku o dofinansowanie do podpisania umowy)</t>
  </si>
  <si>
    <t>Liczba dni</t>
  </si>
  <si>
    <t>*Występuje różnica pomiędzy danymi wykazanymi w niniejszej tabeli, a wartościami przekazanymi przez system SFC 2014 do KE. W kolumnie  ogółem wartość skumulowana w systemie SFC sumuje dane roczne.  W niniejszej tabeli wartość ogółem wyliczana jest jako średnia od początku realizacji Programu dla poszczególnych lat.Osiągnięta wartość wskaźnika, znacznie odbiega od założonej wartości docelowej, co wskazuje, na to, ze ocena wniosków trwa zbyt długo.</t>
  </si>
  <si>
    <t>11.2 Zapewnienie niezbędnych zasobów ludzkich oraz warunków zapewniających sprawne działanie instytucji.</t>
  </si>
  <si>
    <t>Średnioroczna liczba form szkoleniowych na jednego pracownika instytucji systemu wdrażania FE</t>
  </si>
  <si>
    <t>Poziom fluktuacji pracowników w instytucjach zaangażowanych w politykę spójności</t>
  </si>
  <si>
    <t>*Występuje różnica pomiędzy danymi wykazanymi w niniejszej tabeli, a wartościami przekazanymi przez system SFC 2014 do KE dla wskaźnika Średnioroczna liczba form szkoleniowych na jednego pracownika instytucji systemu wdrażania FE. 
System SFC 2014 w kolumnie  ogółem wartość skumulowana,  sumuje dane roczne.  W niniejszej tabeli wartość ogółem wyliczana jest jako średnia od początku realizacji Programu dla poszczególnych lat.</t>
  </si>
  <si>
    <t>11.3 Spójny system informacji i promocji oraz rozwijanie potencjału beneficjentów i potencjalnych beneficjentów RPO WD 2014-2020.</t>
  </si>
  <si>
    <t>Ocena przydatności form szkoleniowych dla beneficjentów</t>
  </si>
  <si>
    <t>Skala 0-5</t>
  </si>
  <si>
    <t>*Występuje różnica pomiędzy danymi wykazanymi w niniejszej tabeli, a wartościami przekazanymi przez system SFC 2014 do KE. W kolumnie  ogółem wartość skumulowana w systemie SFC sumuje dane roczne.  W niniejszej tabeli wartość ogółem wyliczana jest jako średnia od początku realizacji Programu dla poszczególnych lat.</t>
  </si>
  <si>
    <t>Podanie wartości rocznej i skumulowanej jest obowiązkowe. W przypadku gdy nie można podać wartości rocznej (np. ponieważ zgłaszane są wartości procentowe i mianownik wynosiłby zero), wartość roczną oznacza się jako „nie dotyczy”. Wartości skumulowane wskaźników wyrażone w liczbach absolutnych i procentowo w stosunku do referencyjnych wskaźników produktu są obliczane automatycznie.</t>
  </si>
  <si>
    <t>Dane dot. wykonania wskaźników należy wykazać w ujęciu rocznym. W bieżącym sprawozdaniu należy dokonać ewentualnych korekt danych za poprzednie lata.</t>
  </si>
  <si>
    <t>* W tabeli „s” oznacza skumulowane, litera „r” roczne.</t>
  </si>
  <si>
    <t>Tabela 4A</t>
  </si>
  <si>
    <t>Wspólne wskaźniki produktu dla EFS (według osi priorytetowej, priorytetu inwestycyjnego i kategorii regionu). 
W odniesieniu do Inicjatywy na rzecz zatrudnienia ludzi młodych, każdej osi priorytetowej lub dowolnej części tej osi nie jest wymagany podział według kategorii regionu</t>
  </si>
  <si>
    <t xml:space="preserve"> NR IDENTYFIKACYJNY</t>
  </si>
  <si>
    <t xml:space="preserve">Wskaźnik </t>
  </si>
  <si>
    <t xml:space="preserve">Wartość docelowa (2023 r.) </t>
  </si>
  <si>
    <t>Wskaźnik osiągnięć nieobowiązkowy podział ze względu na płeć</t>
  </si>
  <si>
    <t xml:space="preserve">bezrobotni, w tym długotrwale bezrobotni  (EFS) </t>
  </si>
  <si>
    <t>długotrwale bezrobotni (EFS)</t>
  </si>
  <si>
    <t>osoby bierne zawodowo (EFS)</t>
  </si>
  <si>
    <t xml:space="preserve">osoby bierne zawodowo, nieuczestniczące w kształceniu ani szkoleniu (EFS) </t>
  </si>
  <si>
    <t>CO05</t>
  </si>
  <si>
    <t xml:space="preserve">osoby pracujące, łącznie z prowadzącymi działalność na własny rachunek </t>
  </si>
  <si>
    <t xml:space="preserve">osoby poniżej 25 lat (EFS) </t>
  </si>
  <si>
    <t xml:space="preserve">osoby powyżej 54 lat </t>
  </si>
  <si>
    <t xml:space="preserve">osoby powyżej 54 lat, które są bezrobotne, łącznie z długotrwale bezrobotnymi, lub są bierne zawodowo i nie uczestniczą w kształceniu lub szkoleniu </t>
  </si>
  <si>
    <t xml:space="preserve">osoby z wykształceniem podstawowym (ISCED 1) lub średnim I stopnia (ISCED 2) (EFS) </t>
  </si>
  <si>
    <t>CO10</t>
  </si>
  <si>
    <r>
      <t xml:space="preserve">osoby z wykształceniem na poziomie ponadgimnazjalnym (ISCED 3) lub policealnym (ISCED 4) (EFS) 
</t>
    </r>
    <r>
      <rPr>
        <i/>
        <sz val="10"/>
        <rFont val="Times New Roman"/>
        <family val="1"/>
        <charset val="238"/>
      </rPr>
      <t>SFC Osoby z wykształceniem średnim II stopnia  (ISCED 3) lub policealnym (ISCED 4)</t>
    </r>
  </si>
  <si>
    <t>CO11</t>
  </si>
  <si>
    <t xml:space="preserve">osoby z wykształceniem wyższym (ISCED 5 do 8) (EFS) </t>
  </si>
  <si>
    <t>CO15</t>
  </si>
  <si>
    <t xml:space="preserve">migranci, uczestnicy obcego pochodzenia, mniejszości (w tym społeczności marginalizowane, takie jak Romowie) (EFS) </t>
  </si>
  <si>
    <t>CO16</t>
  </si>
  <si>
    <t>uczestnicy z niepełnosprawnościami (EFS)</t>
  </si>
  <si>
    <t xml:space="preserve">inne osoby w niekorzystnej sytuacji społecznej (EFS) </t>
  </si>
  <si>
    <t xml:space="preserve">osoby bezdomne lub dotknięte wykluczeniem mieszkaniowym (EFS) </t>
  </si>
  <si>
    <r>
      <t xml:space="preserve">osoby pochodzące z obszarów wiejskich </t>
    </r>
    <r>
      <rPr>
        <vertAlign val="superscript"/>
        <sz val="10"/>
        <rFont val="Times New Roman"/>
        <family val="1"/>
        <charset val="238"/>
      </rPr>
      <t xml:space="preserve"> </t>
    </r>
    <r>
      <rPr>
        <sz val="10"/>
        <rFont val="Times New Roman"/>
        <family val="1"/>
        <charset val="238"/>
      </rPr>
      <t xml:space="preserve">(EFS) </t>
    </r>
  </si>
  <si>
    <t xml:space="preserve">liczba projektów zrealizowanych w pełni lub częściowo przez partnerów społecznych lub organizacje pozarządowe </t>
  </si>
  <si>
    <t>CO21</t>
  </si>
  <si>
    <t xml:space="preserve">liczba projektów ukierunkowanych na trwały udział kobiet w zatrudnieniu i rozwój ich kariery zawodowej </t>
  </si>
  <si>
    <t>CO22</t>
  </si>
  <si>
    <t xml:space="preserve">liczba projektów obejmujących administrację publiczną lub służby publiczne na szczeblu krajowym, regionalnym lub lokalnym </t>
  </si>
  <si>
    <t xml:space="preserve">liczba objętych wsparciem mikro-, małych i średnich przedsiębiorstw (w tym przedsiębiorstw spółdzielczych i przedsiębiorstw gospodarki społecznej) </t>
  </si>
  <si>
    <r>
      <t>Całkowita łączna liczba uczestników</t>
    </r>
    <r>
      <rPr>
        <b/>
        <vertAlign val="superscript"/>
        <sz val="10"/>
        <rFont val="Times New Roman"/>
        <family val="1"/>
        <charset val="238"/>
      </rPr>
      <t>2</t>
    </r>
  </si>
  <si>
    <r>
      <t xml:space="preserve">osoby pochodzące z obszarów wiejskich </t>
    </r>
    <r>
      <rPr>
        <vertAlign val="superscript"/>
        <sz val="10"/>
        <rFont val="Times New Roman"/>
        <family val="1"/>
        <charset val="238"/>
      </rPr>
      <t xml:space="preserve"> </t>
    </r>
    <r>
      <rPr>
        <sz val="10"/>
        <rFont val="Times New Roman"/>
        <family val="1"/>
        <charset val="238"/>
      </rPr>
      <t xml:space="preserve">(EFS) </t>
    </r>
    <r>
      <rPr>
        <vertAlign val="superscript"/>
        <sz val="10"/>
        <rFont val="Times New Roman"/>
        <family val="1"/>
        <charset val="238"/>
      </rPr>
      <t>1</t>
    </r>
  </si>
  <si>
    <r>
      <rPr>
        <vertAlign val="superscript"/>
        <sz val="10"/>
        <rFont val="Times New Roman"/>
        <family val="1"/>
        <charset val="238"/>
      </rPr>
      <t>1</t>
    </r>
    <r>
      <rPr>
        <sz val="10"/>
        <rFont val="Times New Roman"/>
        <family val="1"/>
        <charset val="238"/>
      </rPr>
      <t xml:space="preserve"> Szacunki oparte na próbie reprezentatywnej. Państwa członkowskie mają do wyboru dwie możliwości z zakresu sprawozdawczości. Opcja 1: minimalnym wymogiem jest jednorazowe przedstawienie danych: w rocznym sprawozdaniu z wdrażania za 2017 r. W ramach tej opcji, wartość skumulowaną zgłasza się w kolumnie „Wartość skumulowana” w rocznym sprawozdaniu z wdrażania za 2017 r. </t>
    </r>
    <r>
      <rPr>
        <b/>
        <sz val="10"/>
        <rFont val="Times New Roman"/>
        <family val="1"/>
        <charset val="238"/>
      </rPr>
      <t>Opcja 2: wartości roczne przedstawia się dla każdego roku.</t>
    </r>
  </si>
  <si>
    <r>
      <rPr>
        <vertAlign val="superscript"/>
        <sz val="10"/>
        <rFont val="Times New Roman"/>
        <family val="1"/>
        <charset val="238"/>
      </rPr>
      <t>2</t>
    </r>
    <r>
      <rPr>
        <sz val="10"/>
        <rFont val="Times New Roman"/>
        <family val="1"/>
        <charset val="238"/>
      </rPr>
      <t xml:space="preserve"> Całkowita łączna liczba uczestników obejmuje uczestników z wypełnionymi rekordami danych (zawierającymi niewrażliwe dane osobowe), na podstawie których oblicza się powyższe dane, jak również uczestników z niewypełnionymi rekordami danych (zawierającymi niewrażliwe dane osobowe). Całkowitą liczbę uczestników oblicza się w systemie SFC2014, na podstawie następujących trzech wspólnych wskaźników produktu „bezrobotni, w tym długotrwale bezrobotni”, „osoby bierne zawodowo” i „osoby pracujące, łącznie z prowadzącymi działalność na własny rachunek”. Całkowita liczba obejmuje tylko uczestników z wypełnionymi rekordami danymi, zawierającymi wszystkie niewrażliwe dane osobowe. Podając całkowitą liczbę uczestników, państwa członkowskie są zobowiązane do zgłoszenia wszystkich uczestników EFS, w tym uczestników z niewypełnionymi rekordami zawierającymi niewrażliwe dane osobowe.</t>
    </r>
  </si>
  <si>
    <t>Tabela 4B</t>
  </si>
  <si>
    <r>
      <rPr>
        <b/>
        <sz val="14"/>
        <rFont val="Times New Roman"/>
        <family val="1"/>
        <charset val="238"/>
      </rPr>
      <t>Specyficzne dla programu wskaźniki produktu dla EFS</t>
    </r>
    <r>
      <rPr>
        <b/>
        <sz val="11"/>
        <rFont val="Times New Roman"/>
        <family val="1"/>
        <charset val="238"/>
      </rPr>
      <t xml:space="preserve"> (według osi priorytetowej, priorytetu inwestycyjnego i kategorii regionu; ma zastosowanie także do osi priorytetowych „Pomoc techniczna”).
W odniesieniu do Inicjatywy na rzecz zatrudnienia ludzi młodych, każdej osi priorytetowej lub dowolnej części tej osi nie jest wymagany podział według kategorii regionu</t>
    </r>
  </si>
  <si>
    <t>Razem</t>
  </si>
  <si>
    <t>Liczba osób o niskich kwalifikacjach objętych wsparciem w programie</t>
  </si>
  <si>
    <t>Liczba osób w wieku 50 lat i więcej objętych wsparciem w programie</t>
  </si>
  <si>
    <t>Liczba osób, które otrzymały bezzwrotne środki na podjęcie działalności gospodarczej w programie</t>
  </si>
  <si>
    <t>Liczba osób pracujących znajdujących się w niekorzystnej sytuacji na rynku pracy objętych wsparciem w programie</t>
  </si>
  <si>
    <t>Liczba osób pozostających bez pracy, które otrzymały bezzwrotne  środki na podjęcie działalności gospodarczej</t>
  </si>
  <si>
    <t>Liczba osób pozostających bez pracy, które skorzystały z instrumentów zwrotnych na podjęcie działalności gospodarczej w programie</t>
  </si>
  <si>
    <t>Liczba osób opiekujących się dziećmi w wieku do lat 3 objętych wsparciem w programie</t>
  </si>
  <si>
    <t>Liczba utworzonych miejsc opieki nad dziećmi w wieku do lat 3</t>
  </si>
  <si>
    <t>Liczba mikroprzedsiębiorstw oraz małych i średnich przedsiębiorstw objętych usługami rozwojowymi w programie</t>
  </si>
  <si>
    <t>Liczba pracowników zagrożonych zwolnieniem z pracy oraz osób zwolnionych z przyczyn dotyczących zakładu pracy objetych wsparciem w programie</t>
  </si>
  <si>
    <t>Liczba osób pracujących  (łącznie z pracującymi na własny rachunek) w wieku 50 lat i więcej objętych wsparciem w programie</t>
  </si>
  <si>
    <t>Liczba osób pracujących o niskich kwalifikacjach objętych wsparciem w programie</t>
  </si>
  <si>
    <t>Liczba osób objętych programem zdrowotnym dzięki EFS</t>
  </si>
  <si>
    <t>Liczba wdrożonych programów zdrowotnych istotnych z punktu widzenia potrzeb zdrowotnych regionu, w tym pracodawców</t>
  </si>
  <si>
    <t xml:space="preserve">Liczba osób zagrożonych ubóstwem lub wykluczeniem społecznym objętych wsparciem w programie </t>
  </si>
  <si>
    <t>Liczba osób zagrożonych ubóstwem lub wykluczeniem społecznym objętych usługami społecznymi świadczonymi w interesie ogólnym w programie</t>
  </si>
  <si>
    <t xml:space="preserve">Liczba osób zagrożonych ubóstwem lub wykluczeniem społecznym objętych usługami zdrowotnymi  świadczonymi w programie </t>
  </si>
  <si>
    <t>Liczba dzieci objętych w ramach programu dodatkowymi zajęciami zwiększającymi ich szanse edukacyjne w edukacji przedszkolnej</t>
  </si>
  <si>
    <t>Liczba nauczycieli objętych wsparciem w programie</t>
  </si>
  <si>
    <t>Liczba nauczycieli objętych wsparciem z zakresu TIK  w programie</t>
  </si>
  <si>
    <t>Liczba szkół i placówek systemu oświaty wyposażonych w ramach programu w sprzęt TIK do prowadzenia zajęć edukacyjnych</t>
  </si>
  <si>
    <t>Liczba osób w wieku 25 lat i więcej objętych wsparciem w programie</t>
  </si>
  <si>
    <t xml:space="preserve">Liczba osób w wieku 50 lat i więcej objętych wsparciem w programie </t>
  </si>
  <si>
    <t xml:space="preserve">Lliczba osób o niskich kwalifikacjach objętych wsparciem w programie  </t>
  </si>
  <si>
    <t>Liczba osób uczestniczących w pozaszkolnych formach kształcenia w programie</t>
  </si>
  <si>
    <t>Liczba nauczycieli kształcenia zawodowego oraz instruktorów praktycznej nauki zawodu objętych wsparciem w programie</t>
  </si>
  <si>
    <t>Liczba uczniów szkół i placówek kształcenia zawodowego uczestniczących w stażach i praktykach u pracodawcy</t>
  </si>
  <si>
    <t>Liczba szkół i placówek kształcenia zawodowego doposażonych w programie w sprzęt i materiały dydaktyczne  niezbędne do realizacji kształcenia zawodowego</t>
  </si>
  <si>
    <t>Liczba podmiotów realizujących zadania centrum kształcenia zawodowego i ustawicznego objętych wsparciem w programie</t>
  </si>
  <si>
    <t>Liczba uczestników form szkoleniowych dla instytucji</t>
  </si>
  <si>
    <t>Liczba posiedzeń sieci tematycznych, grup roboczych, komitetów oraz innych ciał angażujących partnerów spoza administracji publicznej</t>
  </si>
  <si>
    <t>Liczba zakupionych urzadzeń oraz elementow wyposażenia stanowisk</t>
  </si>
  <si>
    <t>Liczba przeprowadzonych ewaluacji</t>
  </si>
  <si>
    <t>Liczba zorganizowanych spotkań,konferencji , seminariów</t>
  </si>
  <si>
    <t>Liczba opracowanych ekspertyz</t>
  </si>
  <si>
    <t>Liczba uczestników form szkoleniowych dla beneficjentów</t>
  </si>
  <si>
    <t>Liczba wspartych ZIT</t>
  </si>
  <si>
    <t>Liczba odwiedzin portalu informacyjnego/serwisu internetowego</t>
  </si>
  <si>
    <t>Liczba działań informacyjno-promocyjnych o szerokim zasięgu</t>
  </si>
  <si>
    <t>Liczba materiałów informacyjnych lub promocyjnych wydanych w formie elektronicznej</t>
  </si>
  <si>
    <t>Zgodnie z bazą STRATEG wartość bazowa dla 2011 r. wynosi 9,2%.
Spadek wartości wskaźnika pomiędzy rokiem 2019 a 2022 wynika z wpływu pandemii COVID-19 na gospodarkę, w tym wprowadzony w 2020 r. lockdown, który spowodował zawieszenie działalności przedsiębiorstw i wpływał na niepewność inwestycji.</t>
  </si>
  <si>
    <t>Wartość szacowana przekroczyła wartość docelową wskaźnika. Przekroczenie wynika z zaangażowania większego wkładu prywatnego przez beneficjentów</t>
  </si>
  <si>
    <t>Wartość zrealizowana przekroczyła wartość szacowaną i docelową wskaźnika. Przekroczenie wynika z zaangażowania większego wkładu prywatnego przez pośredników finansowych i ostatecznych odbiorców oraz udzielenia większej liczby pożyczek niż założono w umowie finansowej w zakresie IF, w tym pożyczek związanych z przeciwdziałaniem skutkom pandemii COVID-19. W umowie założono niższy wkład prywatny niż wynika to z udzielonych pożyczek.</t>
  </si>
  <si>
    <t xml:space="preserve">Wartość wskaźnika przekroczyła wartość docelową, co było związane z dobrą koniunkturą gospodarczą (trwającą do końca 2019 r.). Miało to wpływ na wzrost zainteresowania nowymi inwestycjami w rozwój przedsiębiorstw w celu podniesienia ich konkurencyjności na rynku. </t>
  </si>
  <si>
    <t>Spadek wartości wskaźnika pomiędzy rokiem 2020 a 2021 wynika z wpływu pandemii COVID-19 na gospodarkę, w tym wprowadzony w 2020 r. lockdown, który spowodował zawieszenie działalności przedsiębiorstw i wpływał na niepewność inwestycji.</t>
  </si>
  <si>
    <t xml:space="preserve">Niższa wartość wskaźnika związana jest ze zmniejszeniem alokacji w PI 4b oraz zmianą struktury wsparcia - dotacja / IF. Przeznaczenie większych środków na instrumenty finansowe spowodowało, że mniej przedsiębiorstw skorzystało ze wsparcia dotacyjnego, co przełożyło się liczbę wspartych przedsiębiorstw. </t>
  </si>
  <si>
    <t>jw.
W trzech projektach wartość zrealizowana przekroczyła założoną wartość szacowaną w projektach.</t>
  </si>
  <si>
    <t>Analizując poziom wskaźnika w poszczególnych latach, zauważyć można duży wzrost wartości w momencie wejścia w życie ustawy o odpadach, zobowiązującej do segregowania śmieci gospodarstwa domowe – w 2012 r. wskaźnik kształtował się na poziomie 17%, a już w 2013 r. – wprowadzenie ustawy - poziom ten wzrósł do 44,2%  (ponad 2,5 krotne zwiększenie wartości wskaźnika).</t>
  </si>
  <si>
    <t>Wpływ na niższą wartość wskaźnika w latach 2020-2021 miały ograniczenia związane z pandemią COVID-19 (lockdown).
 Zgodnie z bazą STRATEG wartość bazowa dla 2012 r. wynosi 5 935 szt.</t>
  </si>
  <si>
    <t>Wartość bazowa wskaźnika dla 2013 r. wynosiła 27,87.</t>
  </si>
  <si>
    <t>Wartość bazowa wskaźnika dla 2013 r. wynosiła 23,47.</t>
  </si>
  <si>
    <t>Wartość wskaźnika związana była ze wzrostem zapotrzebowania na tabor do obsługi pasażerów (wzrost liczby pasażerów). Beneficjent w wyniku przeprowadzonej analizy sytuacji w zakresie przewozów pasażerskich w regionie określił zapotrzebowanie na szynobusy o większej pojemności niż pierwotnie założono, przeznaczone do obsługi kierunków w obszarach aglomeracyjnych.</t>
  </si>
  <si>
    <t>Nie przewidziano tego typu wsparcia w Programie.</t>
  </si>
  <si>
    <t>Zgodnie z aktualnymi danymi wartość bazowa dla 2020 r. wynosi 20,73 μg/m3.</t>
  </si>
  <si>
    <t>Zgodnie z bazą STRATEG wartość bazowa dla 2020 r. wynosi 83%.</t>
  </si>
  <si>
    <t>Nabory na realizację tego typu przedsięwzięć cieszyły się dużym zainteresowaniem, co w istotny sposób przyczyniło się do realizacji większej liczby projektów niż pierwotnie zakładano. Związane było to ze zmianą podejścia do organizacji ruchu jako alternatywnego sposobu przemieszczania się w miastach, w tym wprowadzania polityki likwidacji niskiej emisji (smogu).</t>
  </si>
  <si>
    <t xml:space="preserve">W ramach Programu realizowane były projekty o mniejszej wartości niż przewidziano na etapie programowania, w związku z tym pojawiła się możliwość wsparcia większej liczby zabytków. </t>
  </si>
  <si>
    <t xml:space="preserve">Wysoka wartość realizacji wskaźnika związana była z wprowadzoną dn. 1.01.2018 r. zmianą podmiotu realizującego inwestycje w zakresie gospodarki wodnej. W związku z tym nastąpiła zamiana planów inwestycyjnych i realizowano inne projekty, które objęły również inne obszary. Ponadto w 2015 r. zmianie uległ zakres map zagrożenia powodziowego, które znalazły swoje odzwierciedlenie w realizowanych inwestycjach, wpłynęło to  na wartość wskaźników wykazywanych przez beneficjentów w projektach. </t>
  </si>
  <si>
    <t xml:space="preserve">Przekroczenie celu końcowego wskaźnika spowodowane było niższym kosztem jednostkowym przebudowy 1 km drogi, niż pierwotnie zakładano. Na realizację wskaźnika wpływało to, że inwestycje realizowane były w dużej mierze na drogach powiatowych, dla których koszty były niższe niż dla dróg wojewódzkich, których przebudowę pierwotnie zakładano. </t>
  </si>
  <si>
    <t xml:space="preserve">Wartość wskaźnika przekracza cel końcowy, co było związane z nowymi inwestycjami wynikającymi z przejęcia linii kolejowych przez samorząd województwa, które wymagały rewitalizacji, m.in do dofinansowania wybrano dodatkowy projekt pierwotnie nie brany pod uwagę , w którym zmodernizowano 58 km linii kolejowych. </t>
  </si>
  <si>
    <t>Niższa wartość rzeczywistego wykonania w prorównaniu do wartości szacowanej wynika z korekty duplikatów przedsiębiorstw, które uzyskały wsparcie. Na etapie określenia wartości docelowej nie było możliwości zidentyfikowania tych przedsiębiostw.</t>
  </si>
  <si>
    <t>Wyższa wartość rzeczywistego wykonania w prorównaniu do wartości szacowanej wynika z wniesienia wyższego wkładu prywatnego w projektach, niż założono na etapie podpisania umowy.</t>
  </si>
  <si>
    <t xml:space="preserve">Wartość szacowana przekracza wartość docelową wskaźnika, co wynika z dużego zainteresowania przedsiębiorców usługami świadczonymi na ich rzecz. Ponadto na wartość wskaźnika wpływ miała wartość projektów. Wsparcie uzyskały projekty o niższej wartości niż zakładano przy określaniu wartości docelowej dla Programu. Zakontraktowano większą liczbę projektów, a tym samym wsparto więcej przedsiębiorstw. </t>
  </si>
  <si>
    <t xml:space="preserve">Wpływ na przekroczenie wartości docelowej miało zwiększone wsparcie dotacyjne udzielane przedsiębiorstwom w związku z przeciwdziałaniem skutkom pandemii COVID-19 oraz wsparcie w postaci pożyczek udzielane w ramach IF. </t>
  </si>
  <si>
    <t>Wpływ na przekroczenie wartości docelowej miało zwiększone wsparcie dotacyjne udzielane przedsiębiorstwom związane z przeciwdziałaniem skutkom pandemii COVID-19 oraz wsparcie w postaci pożyczek udzielane w ramach IF. Ponadto przekroczenie wartości realizacji wskaźnika w odniesieniu do wartości szacowanej  związane jest z instrumentami finansowymi, w przypadku których więcej przedsiębiorstw skorzystało ze wsparcia niż założono w projekcie (umowie). Zwiększone zainteresowanie pożyczkami związane było ze zmianą zasad udzielania pożyczek w związku przeciwdziałaniem skutkom pandemii COVID-19 (pożyczki płynnościowe).</t>
  </si>
  <si>
    <t>Niższa wartość realizacji, niż wartość szacowana wskaźnika, wynika z niższego wkladu prywatnego, niż deklarowano to na etapie prognozowania wartości docelowej w projektach.</t>
  </si>
  <si>
    <t xml:space="preserve">Wyższa wartość rzeczywistego wykonania w prorównaniu do wartości szacowanej wynika z zatrudnienia większej liczy osób, niż założono na etapie podpisywania umów o dofinansowanie. </t>
  </si>
  <si>
    <t>Różnica pomiędzy wartością zrealizowaną a szacowaną  wynika z realizacji projektu IF (udzielone pożyczki i gwarancje), ze wsparcia skorzystało więcej przedsiębiorstw niż założono w umowie.</t>
  </si>
  <si>
    <t>Różnica pomiędzy wartością zrealizowaną a szacowaną wynika z realizacji projektu IF (udzielone pożyczki i gwarancje), ze wsparcia skorzystało więcej przedsiębiorstw niż założono w umowie.</t>
  </si>
  <si>
    <t xml:space="preserve">Wartość szacowana wskaźnika przekroczyła wartość docelową, co związane było z dużym zainteresowaniem podmiotów publicznych koniecznością wprowadzania usług cyfrowych wynikających ze wzrostu zapotrzebowania klientów na korzystanie z usług poprzez drogę elektroniczną, szczególnie podczas pandemii COVID-19 i wynikających z niej ograniczeń związanych z zamknięciem instytucji publicznych. </t>
  </si>
  <si>
    <t xml:space="preserve">Wartość wskaźnika związana była z dużym zainteresowanianiem podmiotów wprowadzaniem usług cyfrowych (e-urząd), rozwojem technologii i usług informatycznych (np. w zakresie e-administracji, e-oświaty) oraz wzrostem zainteresowania klientów korzystaniem z usług poprzez drogę elektroniczną, szczególnie podczas pandemii COVID-19 i wynikających z niej ograniczeń związanych z zamknięciem instytucji publicznych. </t>
  </si>
  <si>
    <t>Przekroczenie wartości docelowej wskaźnika wynikało z dużego zainteresowania cyfryzacją urzędów w związku z koniecznością wprowadzania usług cyfrowych (e-urząd), rozwojem technologii informatycznych oraz wzrostem zapotrzebowania klientów korzystaniem z usług administracji poprzez drogę elektroniczną.</t>
  </si>
  <si>
    <t xml:space="preserve">Na przekroczenie wartości wskaźnika wpływ miały nabory projektów grantowych dla prosumentów oraz nabór z 2020 r. na dofinansowanie inwestycji mających na celu produkcję energii elektrycznej bądź cieplnej ze źródeł odnawialnych w ramach certyfikowanych klastrów energetycznych.
</t>
  </si>
  <si>
    <t>Wartość wskaźnika przekroczyła znacznie wartość docelową dla 2023 r., co było związane z dużym zainteresowaniem realizacją projektów w zakresie mikroinstalacji fotowoltaicznych w budynkach mieszkalnych i publicznych, także działań prosumenckich. Określenie szacowanego rocznego spadku emisji na podstawie jedynie możliwości zaangażowania finansowego było dość trudne, stąd powstało niedoszacowanie wartości docelowej w Programie i na poziomie projektów.</t>
  </si>
  <si>
    <t>Wyższa wartość realizacji wskaźnika niż wartość szacowana związana byłą z realizacją projektu w zakresie Instrumentów Finansowych, w którym trudno było na etapie podpisywania umówy przewidzieć wpływ wsparcia na redukcję gazów cieplarnianych.</t>
  </si>
  <si>
    <t xml:space="preserve">Istotny wpływ na przekroczenie wartości docelowej miały projekty grantowe (działania prosumenckie) Znaczne przekroczenie wartości docelowej wynikało z dużego zainteresowania realizacją inwestycji związanych z instalacjami OZE. </t>
  </si>
  <si>
    <t>Wyższa wartość realizacji wskaźnika, niż zakładano na etapie podpisanych umów wynika  z projektu zrealizowanego w ramach instrumentów finansowych, w którym trudno było oszacować zainteresowanie tego typu formą wsparcia.</t>
  </si>
  <si>
    <t>Wyższa wartość realizacji wskaźnika wynika ze wsparcia większej liczby przedsiębiortw w ramach instrumentów finansowych (pożyczki, poręczenia)  niż zakładano na etapie szacowania wartości wskaźnika w umowie.</t>
  </si>
  <si>
    <t xml:space="preserve">Wartość wskaźnika przekroczyła wartość docelową, co było związane z wyższą niż zakładano efektywnością energetyczną uzyskiwaną z inwestycji realizowanych przez przedsiębiorstwa. Wpływ na realizację wskaźnika miały również niższe koszty inwestycji, w porównaniu z kosztami, jakie założono na etapie programowania. </t>
  </si>
  <si>
    <t>Przekroczenie wartości zrealizowanej w stosunku do szacowanej, związane było z projektu dot. instrumentów finansowych. Na etapie podpisywania umowy trudno oszacować wysokość wskaźnika..</t>
  </si>
  <si>
    <t>Szacowana wartość wskaźnika przekracza wartość docelową, co wynikło z realizacji inwestycji w zakresie termomodernizacji dużych obiektów, jak m.in. hale produkcyjne, pawilony.</t>
  </si>
  <si>
    <t xml:space="preserve">Realizacja wskaźnika przekroczyła wartość szacowaną, co związane było z udzielonymi pożyczkami w ramach instrumentów finansowych. W ramach udzielonych pożyczek przeprowadzono termomodernizację większej powierzchni budynków niż przewidziano to w umowie z beneficjentem. </t>
  </si>
  <si>
    <t>Szacowana wartość wskaźnika przekroczyła wartość docelową, co wynikało z dużego zainteresowania beneficjentów realizacją projektów związanych z podniesieniem efektywności energetycznej. Ponadto koszt jednostkowy realizowanej termomodernizacji 1m2 był niższy, niż koszt założony w metodologii do wyliczenia wartości docelowej wskaźnika w Programie.</t>
  </si>
  <si>
    <t>Wartość realizacji wskaźnika przekroczyła wartość szacowaną w związku z wyższą realizacją wskaźnika w instrumentach finansowych. W umowie założono 152 gospodarstwa, natomiast realizacja osiągnęła poziom 2 316 gospodarstw.</t>
  </si>
  <si>
    <t>Wartość wskaźnika przekroczyła wartość docelową, co było związane z dużym zainteresowaniem realizacją inwestycji termomodernizacyjnych przez jednostki samorządu terytorialnego i ich jednostki organizacyjne.</t>
  </si>
  <si>
    <t xml:space="preserve">Wartość wskaźnika przekroczyła wartość docelową, ze względu na duże zainteresowanie realizacją projektów mających wpływ na redukcję emisji CO2 - projekty termomodernizacyjne, związane z wymianą źródeł ciepła. </t>
  </si>
  <si>
    <t>Wartość wskaźnika przekroczyła wartość docelową. Realizowana była większa liczba projektów, w których zmodernizowano budynki o niższych parametrach niż pierwotnie zakładano, stąd uzyskano wyższą wartość wskaźnika. Ponadto koszt jednostkowy inwestycji okazał się niższy niż zakładano pierwotnie, co również miało wpływ na wykonanie termomodernizacji na większej powierzchni. Konkursy na ten typ projektów cieszyły się dużym zainteresowaniem, z tego względu IZ RPO zwiększyła alokację przeznaczoną na dofinansowanie projektów, co też przyczyniło się do wyższej realizacji wskaźnika.</t>
  </si>
  <si>
    <t>Różnica pomiędzy wartością zrealizowaną a szacowaną wynikała z realizacji projektu dotyczącego instrumnetów finansowych - zmodernizowana została większa powierzchnia  budynków  niż założono w umowie.</t>
  </si>
  <si>
    <t>Wartość wskaźnika przekroczyła wartość docelową, co wynikało z dużego zainteresowania realizacją inwestycji związanych z wymianą źródeł ciepła i systemów grzewczych - duże zainteresowanie wystąpiło przede wszystkim w projektach grantowych, których realizacja pierwotnie nie była planowana (m.in. wymiana wysokoemisyjnych kotłów w budynkach wielorodzinnych). Zwiększone zainteresowanie związane było z Uchwałami Sejmiku Województwa Dolnośląskiego z 2017 r., z których wynikał obowiązek wymiany źródeł ciepła na terenie województwa.</t>
  </si>
  <si>
    <t>Wartość realizacji wskaźnika przekroczyła wartość szacowaną w związku z wyższą realizacją wskaźnika w projektach grantowych niż zakładane było na etapie szacowania wartości docelowej.</t>
  </si>
  <si>
    <t>Wartość wskaźnika przekroczyła wartość docelową i była wynikiem zwiększonego zainteresowania realizacją projektów wpływających na redukcję gazów cieplarnianych, m.in. zakup taboru do przewozów pasażerskich w transporcie publicznym, budowa infrastruktury rowerowej i parkingów w celu ograniczenia transportu samochodowego w miastach.</t>
  </si>
  <si>
    <t xml:space="preserve">Wartość wskaźnika przekroczyła wartość docelową, wynikało to z projektów realizowanych w mniejszych ośrodkach miejskich, w których było zapotrzebowanie na tabor o mniejszej pojemności, co wpływało na niższe koszty jego zakupu, i tym samym istniała możliwość zakupu większej liczby jednostek taboru. </t>
  </si>
  <si>
    <t>Wysoka wartość wskaźnika, przekraczająca wartość docelową, związana była ze wzrostem zainteresowania jednostek samorządu terytorialnego wprowadzeniem ograniczenia ruchu kołowego w centrach miast. Projekty były realizowane w mniejszych ośrodkach miejskich, co wiązało się z realizacją mniejszych i tańszych obiektów, a to w istotny sposób wpłynęło na wartość wskaźnika.</t>
  </si>
  <si>
    <t>Nabory na realizację tego typu projektów cieszyły się dużym zainteresowaniem, co w istotny sposób przyczyniło się do realizacji większej liczby projektów niż pierwotnie zakładano. Związane to było ze zmianą podejścia do organizacji ruchu jako alternatywnego sposobu przemieszczania się w miastach, w tym wprowadzania polityki likwidacji niskiej emisji (smogu).</t>
  </si>
  <si>
    <t>Wartość prognozowana przekroczyła wartość docelową wskaźnika, co wynikało z podpisanych w 2021 r. nowych umów w ramach naborów dedykowanych oszczędności energii, w których wykazano wysoki poziom oszczędności energii elektrycznej. Nabór przeprowadzony został na nowy typ projektu, którego nie przewidziano na etapie programowania.</t>
  </si>
  <si>
    <t xml:space="preserve">jw.
</t>
  </si>
  <si>
    <t>Wartość wskaźnika przekroczyła wartość docelową, co związane było z wartością realizowanych projektów - wsparcie uzyskały projekty o niższej wartości, a tym samym wsparto więcej przedsiębiorstw. Pierwotnie założono, że ze wsparcia korzystać będą duże przedsiębiorstwa, natomiast projekty realizowane były przez mniejsze przedsiębiorstwa.</t>
  </si>
  <si>
    <t>Wartość wskaźnika przekroczyła wartość docelową, co związane było z wartością realizowanych projektów - wsparcie uzyskały projekty o niższej wartości, a tym samym wsparto więcej przedsiębiorstw. Pierwotnie założono, że ze wsparcia korzystać będą duże przedsiębiorstwa, natomiast projekty realizowane są przez mniejsze przedsiębiorstwa.</t>
  </si>
  <si>
    <t xml:space="preserve">Wartość wskaźnika przekroczyła wartość docelową, co związane było z wprowadzoną dn. 1.01.2018 r. zmianą podmiotu realizującego inwestycje w zakresie gospodarki wodnej – nastąpiła zamiana planów inwestycyjnych i realizowane były inne projekty, które obejmowały również inne obszary. Ponadto w 2015 r. zmianie uległ zakres map zagrożenia powodziowego, które znalazły swoje odzwierciedlenie w realizowanych inwestycjach, wpłynęło to również na wartość wskaźników w projektach. </t>
  </si>
  <si>
    <t>Wyższa rzeczywista wartość wskaźnika związana była z wyższą realizacją, niż wynikało to z założeń na etapie podpisania umów o dofinansowanie.</t>
  </si>
  <si>
    <t xml:space="preserve">Wartość wskaźnika przekroczyła wartość docelową, co było związane z dużym zainteresowaniem realizacją tego typu inwestycji wynikającą ze zmiany uwarunkowań prawnych. </t>
  </si>
  <si>
    <t>Wartość wskaźnika przekroczyła wartość docelową i wynikała ze wzrostu zainteresowania beneficjentów realizacją  tego typu inwestycji, szczególnie w zakresie zagospodarowania wód opadowych.</t>
  </si>
  <si>
    <t>Wartość wskaźnika przekroczyła wartość docelową i wynikała ze zmieniających się warunków środowiskowych wpływających na jakość wód i dostęp do wody. Powtarzające się w regionie w ostatnich latach klęski suszy, jak również podtopienia i powodzie, powodują konieczność realizacji przez beneficjentów inwestycji związanych z poprawą jakości uzdatniania wody. W związku z tym wzrosło również zainteresowanie realizacją tego typu projektów. Wartość wskaźnika obęła swoim zakresem zarówno osoby nowo podłączone do sieci wodociągowej, jak również te, dla których nastąpiła poprawa jakości wody pitnej.</t>
  </si>
  <si>
    <t>Różnica pomiędzy wartością szacowaną a zrealizowaną wynikała z tego, że w większości  projektów zrealizowano wyższą wartość, niż założono w umowach o dofinansowanie.</t>
  </si>
  <si>
    <t xml:space="preserve">Wartość wskaźnika przekroczyła wartość docelową, co było związane z dużym zainteresowaniem realizacją infrastruktury ściekowej oraz modernizacją i rozbudową oczyszczalni ścieków. </t>
  </si>
  <si>
    <t>Różnica pomiędzy wartością szacowaną a zrealizowaną wynikała z tego, że w większości  projektów zrealizowano wyższa wartość wskaźnika, niż zakładano w umowach o dofinansowanie.</t>
  </si>
  <si>
    <t>Wartość wskaźnika przekroczyła wartość docelową. Nabory na ten typ projektów cieszyły się dużym zainteresowaniem, w związku z tym IZ RPO zwiększyła alokację, co wpłynęło na wyższą realizację wskaźnika.</t>
  </si>
  <si>
    <t>Różnica pomiędzy wartością szacowaną a zrealizowaną wynikała z tego, że w dwóch projektach zrealizowano była inna długość sieci kanalizacji sanitarnej, niż zakładano w umowach o dofinansowanie.</t>
  </si>
  <si>
    <t>Szacowana wartość wskaźnika przekroczyła wartość docelową, co było spowodowane zwiększonym zainteresowaniem beneficjentów realizacją projektów związanych z restauracją, odnowieniem, udostępnieniem obiektów zabytkowych oraz dziedzictwa kulturowego niż pierwotnie zakładano w Programie.</t>
  </si>
  <si>
    <t>Realizacja wskaźnika przekroczyła wartość docelową i wartość szacowaną przez beneficjentów w umowach, co było spowodowane zwiększonym zainteresowaniem turystów obiektami, które zostały odrestaurowane, odnawione i udostępnione, niż zakładali to beneficjenci realizujący projekty. 
Wpływ na to miały również ograniczenia w podróżowaniu za granicę wprowadzone w związku z pandemią COVID-19 (znaczny wzrost wskaźnika od 2020 r.), w wyniku czego turyści skierowali swoje zainteresowanie na krajowy rynek turystyczny.</t>
  </si>
  <si>
    <t xml:space="preserve">Wartość wskaźnika przekroczyła wartość docelową, co związane było z realizacji projektów o niższej wartości, niż pierwotnie zakładano. W związku z tym pojawiła się możliwość wsparcia większej liczby zabytków. </t>
  </si>
  <si>
    <t>Wartość wskaźnika przekroczyła wartość docelową i wynikała z realizacji projektów o niższej wartości, niż pierwotnie zakładano. Wsparcie uzyskały głównie projekty w zakresie poszerzenia działalności oraz wyposażenia instytucji kultury (nie były to inwestycje budowlane), co związane było z niższymi kosztami projektów, a tym samym umożliwiło wsparcie większej liczby tych instytucji.</t>
  </si>
  <si>
    <t>Wartość wskaźnika przekroczyła wartość docelową i wynikała z faktu objęcia wsparciem kilku form ochrony przyrody w jednym projekcie, czego pierwotnie nie przewidziano (zakładano, że w jednym projekcie wsparciem zostanie objęta jedna forma ochrony przyrody). Zrealizowano 38 projektów, w których wsparto 117 form ochrony.</t>
  </si>
  <si>
    <t>Wartość wskaźnika przekroczyła wartość docelową i wynikała z dużego zainteresowania wnioskodawców realizacją tego typu projektów w naborach konkursowych. Również w trakcie identyfikacji projektów pozakonkursowych okazało się, że istniało większe zapotrzebowanie na budowę nowych dróg niż zakładano na etapie prognozowania wartości docelowej.</t>
  </si>
  <si>
    <t xml:space="preserve">Wartość wskaźnika przekroczyła wartość docelową. Spowodowane było to niższym kosztem jednostkowym przebudowy 1 km drogi, niż pierwotnie zakładano. Na realizację wskaźnika wpływ miało to, że inwestycje realizowane były w dużej mierze na drogach powiatowych, dla których koszty były niższe niż dla dróg wojewódzkich, których przebudowę pierwotnie zakładano. </t>
  </si>
  <si>
    <t xml:space="preserve">Wartość wskaźnika przekroczyła wartość docelową, co było związane z nowymi inwestycjami wynikającymi z przejęcia linii kolejowych przez samorząd województwa, które wymagały rewitalizacji, m.in do dofinansowania wybrano dodatkowy projekt, pierwotnie nie brany pod uwagę , w którym zmodernizowano 58 km linii kolejowych. </t>
  </si>
  <si>
    <t>W wyniku przeprowadzonego postępowania przetargowego na zakup taboru kolejowego najkorzystniejsza oferta zawierała większą liczbę miejsc 
w pojazdach niż zakładał beneficjent na etapie podpisania umowy o dofinansowanie projektu.</t>
  </si>
  <si>
    <t>Wartość wskaźnika związana była z dobrą koniunkturą gospodarczą w regionie, spadkiem bezrobocia i związany z tym powrót kobiet na rynek pracy (spowodowało to wzrost zapotrzebowanie na opiekę nad dziećmi w żłobkach). W związku z tym, że większość realizowanych projektów dotyczyła modernizacji, przebudowy, zakupu wyposażenia, wpłynęło to na niższą wartość projektów, a w efekcie większa liczba projektów mogła uzyskać dofinansowanie, tym samym uzyskano większą liczbę miejsc we wspartych obiektach.</t>
  </si>
  <si>
    <t xml:space="preserve">Wartość szacowana wskaźnika przekroczyła wartość docelową, co wynikało z niższych, niż zakładano pierwotnie kosztów realizacji projektów, w których realizowane były zakupy aparatury i sprzętu medycznego oraz wyposażenia placówek. </t>
  </si>
  <si>
    <t>Wartość realizacji wskaźnika przekroczyła wartość docelową i szacowaną, ze względu na to, że beneficjenci nie przewidzieli w projektach tak wysokiego wzrostu liczby pacjentów, którym udzielono pomocy podczas pandemii COVID-19.</t>
  </si>
  <si>
    <t xml:space="preserve">Wartość wskaźnika przekroczyła wartość docelową, co wynikało z podjęcia działań zabezpieczających w ochronie zdrowia w związku z pandemią COVID-19. W 2020 r. zostały zwiększone środki alokacji w PI 9a i podpisano nowe umowy o dofinansowanie projektów. </t>
  </si>
  <si>
    <t>Nabory na realizację tego typu projektów cieszyły się bardzo dużym zainteresowaniem. Ponadto realizowane były projekty w zakresie budynków mieszkalnych wielorodzinnych w mniejszych miejscowościach, które, w porównaniu z budynkami w miastach powyżej 10 tys. mieszkańców, są mniejsze i w efekcie remontem objętych zostało ich więcej. Dodatkowo, IZ RPO zwiększyła alokację na realizację tego typu projektów.</t>
  </si>
  <si>
    <t xml:space="preserve">Wartość wskaźnika przekroczyła wartość docelową. Realizowane projekty nie dotyczyły kosztochłonnej budowy/rozbudowy, jak pierwotnie zakładano, ale w przeważającej części dotyczyły zakupu wyposażenia. Projekty te miały niższą wartość i w związku z tym większa liczba przedszkoli mogła zostać objęta wsparciem. </t>
  </si>
  <si>
    <t>Wartość wskaźnika przekroczyła wartość docelową. Realizowane projekty dotyczyły zakupu wyposażenia. Projekty te miały niższą wartość i w związku z tym większa liczba przedszkoli mogła zostać objęta wsparciem, a tym samym uzyskano większą liczbę miejsc.</t>
  </si>
  <si>
    <t>Wartość wskaźnika przekroczyła wartość docelową, co było związane ze strukturą inwestycji. Realizowane w większości projekty dotyczyły zakupu wyposażenia do specjalistycznych pracowni, z których mogą korzystać wszyscy uczniowie danej szkoły, a nie kosztochłonnej budowy/rozbudowy obiektów. Projekty te miały niższą wartość i w związku z tym większa liczba obiektów edukacyjnych mogła zostać objęta wsparciem.</t>
  </si>
  <si>
    <t xml:space="preserve">Wartość wskaźnika przekroczyła wartość docelową. Realizowane projekty nie dotyczyły kosztochłonnej budowy/rozbudowy, jak pierwotnie zakładano, ale w przeważającej części dotyczyły zakupu wyposażenia. Projekty te miały niższą wartość i w związku z tym większa liczba przedszkoli oraz korzystających z nich użytkowników mogła zostać objęta wsparciem. </t>
  </si>
  <si>
    <t>Wyższa wartość zrealizowana od wartość szacowanej wynika z dużego zapotrzebowania na miejsca w żłobkach.</t>
  </si>
  <si>
    <t>Wartość wskaźnika przekroczyła wartość docelową, co było związane z rodzajem realizowanych projektów, które nie dotyczyły kosztochłonnej budowy/rozbudowy, ale w przeważającej części dotyczyły zakupu wyposażenia do specjalistycznych pracowni/warsztatów. Projekty te miały niższą wartość i w związku z tym utworzono większą liczbę pracowni, co umożliwiło korzystanie z nich przez większą liczbę użytkowników. Z pracowni tych mogą korzystać wszyscy uczniowie danej szkoły (realizowane były także projekty, w których z pracowni korzystają uczniowie więcej niż jednej szkoły).</t>
  </si>
  <si>
    <t>Wyższa wartość zrealizowana wskaźnika od wartości szacowanej wynika z większej liczby uczniów w placówkach edukacji ogólnej, niż zakładano na etapie szacowania wartości docelowych w projektach.</t>
  </si>
  <si>
    <t xml:space="preserve">Wartość wskaźnika przekroczyła wartość docelową. Realizowane projekty nie dotyczyły kosztochłonnej budowy/rozbudowy, jak pierwotnie zakładano, ale w przeważającej części dotyczyły zakupu wyposażenia. Projekty te miały niższą wartość i w związku z tym większa liczba szkół oraz korzystających z nich uczniów mogła zostać objęta wsparciem. </t>
  </si>
  <si>
    <t>Wyższa wartość zrealizowana wskaźnika od wartość szacowanej wynika z dużego zapotrzebowania na miejsca w placówkach przedszkolnych.</t>
  </si>
  <si>
    <t>Wyższa wartość zrealizowana wskaźnika od wartość szacowanej wynikała z dużego zainteresowania kształceniem w szkołach zawodowych/branżowych, niż zakładano na etapie szacowania wartości wskaźników w projektach.</t>
  </si>
  <si>
    <t>Wskaźnik określany był dla Programu w nadzwyczajnej sytuacji pandemii COVID-19, kiedy trudno było realnie oszacować wielkość zapotrzebowania na wsparcie. Nieznane były powikłania występujące po zakażeniu COVID-19, których spektrum okazało się bardzo szerokie, dlatego wsparcie uzyskały duże placówki wielospecjalistyczne, mogące leczyć wieloaspektowo. Ponadto na wartość projektów miał wpływ wzrost cen i kosztów realizacji projektów. Średnia wartość projektów, wynikającą z przeprowadzonych naborów, była dwukrotnie wyższa niż założono na etapie określania wartości docelowej wskaźnika.</t>
  </si>
  <si>
    <t>Przekroczenie wartości docelowej wynika, m.in. z konieczności przeliczenia wartości zakupionego sprzętu na  EUR.</t>
  </si>
  <si>
    <t>Wartość wskaźnika przekroczyła wartość docelową, ze względu na efekt projektów termomodernizacyjnych w wyniku których nastąpiła większa redukcja emisji CO2, niż zakładano na etapie określania wartości docelowej</t>
  </si>
  <si>
    <t>Na etapie wdrażania (ogloszenie naboru wniosków) większym zainteresowaniem cieszyło się wsparcie inftrastruktury przedszkolnej, niż inwestycje w placówki szkolne, stąd przekroczenie wartości docelowej wskaźnika.</t>
  </si>
  <si>
    <t>Na etapie wdrażania (ogloszenie naboru wniosków) większym zainteresowaniem cieszyło się wsparcie inftrastruktury przedszkolnej, niż inwestycje w placówki szkolne, stąd niższa wartość zrealizowanego wskaźnika.</t>
  </si>
  <si>
    <t>Na etapie wdrażania (ogloszenie naboru wniosków) większym zainteresowaniem cieszyło się wsparcie inftrastruktury przedszkolnej, niż inwestycje w infrastrukturę społeczną (mieszkania), stąd niższa wartość zrealizowanego wskaźnika.</t>
  </si>
  <si>
    <t>Zgodnie z zaleceniami KE z 2022 r., nie wymagano określenia wartości docelowej w Programie oraz szacowania wartości wskaźnika w umowach o dofinansowanie projektów.</t>
  </si>
  <si>
    <t>Wyższa wartość realizacji wskaźnika w porównaniu do wartości docelowej na 2023 r. wynika z większych nakładów na działalność B+R w regionie, na co również wpływ miały inwestycje z funduszy UE w zakresie tworzenia infrastruktury oraz alokowania środków w rozwój przedsiębiorstw.</t>
  </si>
  <si>
    <t>W związku z szybkim tempem rozwoju e-usług w administracji w ostatnich latach, nastąpił znaczny przyrost osób korzystających z tej formy załatwiania spraw, co istotnie wpłynęło na przekroczenie wartości docelowej dla 2023 r., Dodatkowo obserwowany wzrost w 2021 r. związany był z ograniczeniami wynikającymi z pandemii COVID-19 – nastąpił gwałtowny wzrost usług publicznych świadczonych elektronicznie.</t>
  </si>
  <si>
    <t>Na znaczący spadek średniorocznego stężenia pyłu PM10  wpływ miała wymiana źródeł ciepła (likwidacja z kotłów wysokoemisyjnych) do czego w znaczący sposób przyczyniły się realizowane projekty w ramach RPO WD 2014-2020.</t>
  </si>
  <si>
    <t>W 2020 r. i 2021 r. wpływ na wartość wskaźnika miały ograniczenia związane z pandemią COVID-19 oraz przejście wielu firm na pracę zdalną i wprowadzenie nauki zdalnej w szkołach. W latach kolejnych widać stopniowy wzrost wskaźnika, jednakże w związku z tym, że praca w trybie zdalnym pozostała jako alternatywa, stąd liczba osób korzystająca z przewozów nie powróciła do poziomu sprzed pandemii, tj. do roku 2019 r.</t>
  </si>
  <si>
    <t>Zgodnie z bazą STRATEG wartość bazowa dla 2012 r. wynosi 8 szt.</t>
  </si>
  <si>
    <t>Pozytywny wpływ na taki poziom wskaźnika w 2023 r., który jest niższy niż zakładano przy określaniu wartości docelowej, miało wprowadzenie programów socjalnych dla rodzin (program 500+), które w istotny sposób przyczyniły się do podwyższenia standardu życia rodzin.</t>
  </si>
  <si>
    <t>Badnie realizowane co 2 lata - ostatnie badanie przeprowadzono w 2024 r.</t>
  </si>
  <si>
    <t>Zdecydowany wpływ na przekroczenie celu końcowego wskaźnika, miały nabory przeprowadzone w 2020 r. i 2021 r. dotyczące wsparcia przedsiębiorstw dotkniętych skutkami pandemii COVID-19. Wspartych zostało ponad 2 300 przedsiębiorstw. Ponadto w ramach IF z pożyczek / poręczeń skorzystało więcej przedsiębiorstw niż założono w umowie finansowej z beneficjentem (w 2020 r. w związku z pandemią COVID-19 zmieniono zasady udzielania pożyczek - wprowadzono pożyczki płynnościowe), co też miało istotny wpływ na przekroczenie wartości docelowej wskaźnika.</t>
  </si>
  <si>
    <t>Wartość realizacji wskaźnika wynikała z dużego zainteresowania podmiotów publicznych wprowadzaniem usług cyfrowych (e-urząd), rozwojem technologii informatycznych (np. w zakresie e-kultury, e-oświaty) oraz zapotrzebowaniem potencjalnych petentów na korzystanie z usług poprzez drogę elektroniczną, szczególnie wzrosło podczas pandemii COVID-19 i wynikających z niej ograniczeń związanych z zamknięciem instytucji publicznych.</t>
  </si>
  <si>
    <t xml:space="preserve">Wysoka wartość realizacji wskaźnika wynika z tego, że realizowana była większa liczba projektów, w których zmodernizowano budynki o niższych parametrach niż pierwotnie zakładano. Ponadto koszty jednostkowe inwestycji okazały się niższe niż zakładano, co również miało wpływ na wykonanie termomodernizacji większej powierzchni. Konkursy na ten typ projektów cieszyły się dużym zainteresowaniem, z tego względu IZ RPO zwiększyła alokację przeznaczoną na ten typ projektów. </t>
  </si>
  <si>
    <t>Wartość końcowa wskaźnika na etapie programowania, określona była na podstawie dużych ośrodków miejskich. W wyniku przeprowadzonych naborów, wybrano projekty realizowane w mniejszych ośrodkach miejskich, w których było zapotrzebowanie na tabor o mniejszej pojemności. W związku z tym niższe były koszty zakupu i tym samym istniała możliwość zakupu większej liczby jednostek taboru. Dzięki temu więcej gmin (beneficjentów) wprowadziło / rozwinęło komunikację miejską, co wpłynęło na przekroczenie celu końcowego wskaźnika.</t>
  </si>
  <si>
    <t>Wysoka wartość realizacji wskaźnika związana była z nieplanowanymi działaniami podejmowanymi podczas  pandemii COVID-19 – w 2020 r. IZ RPO skierowała wsparcie do dodatkowych podmiotów leczniczych w celu zapobieżenia rozprzestrzenianiu się zachorowań.</t>
  </si>
  <si>
    <t>Nabory na realizację projektów dotyczące rewitalizacji cieszyły się bardzo dużym zainteresowaniem, w związku z tym IZ RPO zwiększyła alokację na realizację tego typu projektów, co w efekcie spowodowało wysoką realizacją wskaźnika.</t>
  </si>
  <si>
    <t>Wysoka wartość realizacji wskaźnika związana była z tym, że projekty dotyczące samozatrudnienia cieszyły się dużym zainteresowaniem.</t>
  </si>
  <si>
    <t>Wysoka wartość realizacji wskaźnika wynikała z większego niż zakładano zaangażowania w prowadzeniu działań aktywizujących oraz dużego zainteresowania uczestników oferowanymi formami wsparcia. Dodatkowo w 2020 r. wprowadzono do projektów nowe formy wsparcia związane z przeciwdziałaniem skutkom pandemii COVID-19.</t>
  </si>
  <si>
    <t>Wysoka wartość realizacji wskaźnika wynikała ze zwiększonej aktywności podmiotów ekonomii społecznej (w tym stowarzyszeń, fundacji) skutkującej ich rozwojem. Dodatkowo w 2020 r. podmioty ekonomii społecznej zostały objęte wsparciem związanym z przeciwdziałaniem skutkom pandemii COVID-19.</t>
  </si>
  <si>
    <t>W związku ze zwiększonym zapotrzebowaniem na tę formę wsparcia (w wyniku reformy oświaty w 2019 r. obowiązek przedszkolny został wydłużony do 6 lat), IZ RPO zwiększyła alokację i ogłosiła 2 dodatkowe nabory w 2020 r., co w efekcie wpłynęło na zwiększenie wartości realizacji wskaźnika.</t>
  </si>
  <si>
    <t xml:space="preserve">Wysoka wartość realizacji wskaźnika wynikała ze zwiększonego zapotrzebowania nauczycieli na podnoszenie kwalifikacji, związane to było ze zmianami wprowadzonymi przez reformę edukacji (zmiany programowe), chęcią rozwoju (studia podyplomowe) oraz wprowadzaniem do szkół rozwiązań cyfrowych (szkolenia w zakresie TIK), a także podnoszeniem kompetencji w zakresie pedagogiki specjalnej. </t>
  </si>
  <si>
    <t xml:space="preserve">Wysoka wartość realizacji wskaźnika wynikała z dużego zainteresowania szkół tworzeniem pracowni przedmiotowych (matematycznych, biologicznych, informatycznych). Dodatkowo wpływ na wartość wskaźnika miała związana z pandemią COVID-19 konieczność realizacji nauki w systemie zdalnym i związane z tym zakupy sprzętu służącego realizacji takiej formy edukacji. </t>
  </si>
  <si>
    <t xml:space="preserve">Wysoka wartość realizacji wskaźnika wynikała ze zwiększonego zainteresowania podnoszeniem kompetencji lub kwalifikacji zawodowych organizowanych we współpracy z pracodawcami. </t>
  </si>
  <si>
    <t>Wysoka wartość realizacji wskaźnika wynikała z dużego zainteresowania uczestniczeniem przez uczniów w dodatkowych zajęciach organizowanych i finansowanych w ramach projektów. Ponadto w 2021 r. wprowadzono wsparcie dla uczniów szkół podstawowych niwelujące negatywne skutki wywołane pandemią COVID-19, w tym w zakresie deficytów spowodowanych długotrwałą nauką zdalną.  W 2022 r. IZ RPO podjęła decyzję dotyczącą wykorzystania  wolnych środków alokacji i przeznaczyła je na dofinansowanie kolejnych 16 projektów, co również wpłynęło na wzrost realizacji wskaźnika.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</si>
</sst>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zł&quot;_-;\-* #,##0\ &quot;zł&quot;_-;_-* &quot;-&quot;\ &quot;zł&quot;_-;_-@_-"/>
    <numFmt numFmtId="44" formatCode="_-* #,##0.00\ &quot;zł&quot;_-;\-* #,##0.00\ &quot;zł&quot;_-;_-* &quot;-&quot;??\ &quot;zł&quot;_-;_-@_-"/>
    <numFmt numFmtId="43" formatCode="_-* #,##0.00_-;\-* #,##0.00_-;_-* &quot;-&quot;??_-;_-@_-"/>
    <numFmt numFmtId="164" formatCode="_-* #,##0.00\ _z_ł_-;\-* #,##0.00\ _z_ł_-;_-* &quot;-&quot;??\ _z_ł_-;_-@_-"/>
    <numFmt numFmtId="165" formatCode="0.0"/>
    <numFmt numFmtId="166" formatCode="_-* #,##0.0\ _z_ł_-;\-* #,##0.0\ _z_ł_-;_-* &quot;-&quot;??\ _z_ł_-;_-@_-"/>
    <numFmt numFmtId="167" formatCode="#,##0.0"/>
    <numFmt numFmtId="168" formatCode="#,##0\ _z_ł"/>
    <numFmt numFmtId="169" formatCode="#,##0_ ;\-#,##0\ "/>
    <numFmt numFmtId="170" formatCode="#,##0.00_ ;\-#,##0.00\ "/>
    <numFmt numFmtId="171" formatCode="0.000%"/>
  </numFmts>
  <fonts count="77">
    <font>
      <sz val="11"/>
      <color theme="1"/>
      <name val="Calibri"/>
      <family val="2"/>
      <charset val="238"/>
      <scheme val="minor"/>
    </font>
    <font>
      <sz val="11"/>
      <color theme="1"/>
      <name val="Calibri"/>
      <family val="2"/>
      <charset val="238"/>
      <scheme val="minor"/>
    </font>
    <font>
      <b/>
      <sz val="11"/>
      <name val="Times New Roman"/>
      <family val="1"/>
      <charset val="238"/>
    </font>
    <font>
      <sz val="10"/>
      <name val="Times New Roman"/>
      <family val="1"/>
      <charset val="238"/>
    </font>
    <font>
      <b/>
      <sz val="10"/>
      <name val="Times New Roman"/>
      <family val="1"/>
      <charset val="238"/>
    </font>
    <font>
      <b/>
      <vertAlign val="superscript"/>
      <sz val="10"/>
      <name val="Times New Roman"/>
      <family val="1"/>
      <charset val="238"/>
    </font>
    <font>
      <sz val="8"/>
      <name val="Times New Roman"/>
      <family val="1"/>
      <charset val="238"/>
    </font>
    <font>
      <sz val="10"/>
      <color rgb="FFFF0000"/>
      <name val="Times New Roman"/>
      <family val="1"/>
      <charset val="238"/>
    </font>
    <font>
      <vertAlign val="subscript"/>
      <sz val="10"/>
      <name val="Times New Roman"/>
      <family val="1"/>
      <charset val="238"/>
    </font>
    <font>
      <vertAlign val="superscript"/>
      <sz val="10"/>
      <name val="Times New Roman"/>
      <family val="1"/>
      <charset val="238"/>
    </font>
    <font>
      <b/>
      <sz val="9"/>
      <color indexed="81"/>
      <name val="Tahoma"/>
      <family val="2"/>
      <charset val="238"/>
    </font>
    <font>
      <sz val="9"/>
      <color indexed="81"/>
      <name val="Tahoma"/>
      <family val="2"/>
      <charset val="238"/>
    </font>
    <font>
      <sz val="11"/>
      <color indexed="8"/>
      <name val="Czcionka tekstu podstawowego"/>
      <family val="2"/>
      <charset val="238"/>
    </font>
    <font>
      <sz val="11"/>
      <color theme="1"/>
      <name val="Czcionka tekstu podstawowego"/>
      <family val="2"/>
      <charset val="238"/>
    </font>
    <font>
      <sz val="11"/>
      <color theme="1"/>
      <name val="Calibri"/>
      <family val="2"/>
      <charset val="238"/>
    </font>
    <font>
      <sz val="10"/>
      <name val="Arial"/>
      <family val="2"/>
      <charset val="238"/>
    </font>
    <font>
      <sz val="11"/>
      <name val="Times New Roman"/>
      <family val="1"/>
      <charset val="238"/>
    </font>
    <font>
      <b/>
      <i/>
      <sz val="10"/>
      <color rgb="FFFF0000"/>
      <name val="Times New Roman"/>
      <family val="1"/>
      <charset val="238"/>
    </font>
    <font>
      <b/>
      <sz val="11"/>
      <color theme="1"/>
      <name val="Times New Roman"/>
      <family val="1"/>
      <charset val="238"/>
    </font>
    <font>
      <sz val="11"/>
      <color theme="1"/>
      <name val="Times New Roman"/>
      <family val="1"/>
      <charset val="238"/>
    </font>
    <font>
      <b/>
      <sz val="10"/>
      <color theme="1"/>
      <name val="Times New Roman"/>
      <family val="1"/>
      <charset val="238"/>
    </font>
    <font>
      <sz val="10"/>
      <color indexed="8"/>
      <name val="Times New Roman"/>
      <family val="1"/>
      <charset val="238"/>
    </font>
    <font>
      <sz val="11"/>
      <color rgb="FF9C5700"/>
      <name val="Calibri"/>
      <family val="2"/>
      <charset val="238"/>
      <scheme val="minor"/>
    </font>
    <font>
      <sz val="18"/>
      <color theme="3"/>
      <name val="Cambria"/>
      <family val="2"/>
      <charset val="238"/>
      <scheme val="major"/>
    </font>
    <font>
      <b/>
      <sz val="9"/>
      <name val="Times New Roman"/>
      <family val="1"/>
      <charset val="238"/>
    </font>
    <font>
      <sz val="9"/>
      <name val="Times New Roman"/>
      <family val="1"/>
      <charset val="238"/>
    </font>
    <font>
      <b/>
      <sz val="8"/>
      <name val="Times New Roman"/>
      <family val="1"/>
      <charset val="238"/>
    </font>
    <font>
      <b/>
      <sz val="11"/>
      <color theme="1"/>
      <name val="Calibri"/>
      <family val="2"/>
      <charset val="238"/>
      <scheme val="minor"/>
    </font>
    <font>
      <sz val="10"/>
      <name val="Arial CE"/>
      <charset val="238"/>
    </font>
    <font>
      <u/>
      <sz val="8"/>
      <color rgb="FF0000FF"/>
      <name val="Calibri"/>
      <family val="2"/>
      <charset val="238"/>
      <scheme val="minor"/>
    </font>
    <font>
      <u/>
      <sz val="10"/>
      <color theme="10"/>
      <name val="Arial"/>
      <family val="2"/>
      <charset val="238"/>
    </font>
    <font>
      <u/>
      <sz val="10"/>
      <color indexed="12"/>
      <name val="Arial"/>
      <family val="2"/>
      <charset val="238"/>
    </font>
    <font>
      <sz val="11"/>
      <color theme="1"/>
      <name val="Calibri"/>
      <family val="2"/>
      <scheme val="minor"/>
    </font>
    <font>
      <b/>
      <sz val="9"/>
      <color indexed="8"/>
      <name val="Tahoma"/>
      <family val="2"/>
    </font>
    <font>
      <u/>
      <sz val="8"/>
      <color rgb="FF800080"/>
      <name val="Calibri"/>
      <family val="2"/>
      <charset val="238"/>
      <scheme val="minor"/>
    </font>
    <font>
      <sz val="10"/>
      <color theme="1"/>
      <name val="Times New Roman"/>
      <family val="1"/>
      <charset val="238"/>
    </font>
    <font>
      <b/>
      <vertAlign val="superscript"/>
      <sz val="10"/>
      <color indexed="8"/>
      <name val="Times New Roman"/>
      <family val="1"/>
      <charset val="238"/>
    </font>
    <font>
      <b/>
      <sz val="10"/>
      <color indexed="8"/>
      <name val="Times New Roman"/>
      <family val="1"/>
      <charset val="238"/>
    </font>
    <font>
      <vertAlign val="superscript"/>
      <sz val="10"/>
      <color indexed="8"/>
      <name val="Times New Roman"/>
      <family val="1"/>
      <charset val="238"/>
    </font>
    <font>
      <b/>
      <sz val="11"/>
      <color rgb="FFFF0000"/>
      <name val="Times New Roman"/>
      <family val="1"/>
      <charset val="238"/>
    </font>
    <font>
      <b/>
      <sz val="14"/>
      <color theme="1"/>
      <name val="Times New Roman"/>
      <family val="1"/>
      <charset val="238"/>
    </font>
    <font>
      <b/>
      <vertAlign val="superscript"/>
      <sz val="14"/>
      <color indexed="8"/>
      <name val="Times New Roman"/>
      <family val="1"/>
      <charset val="238"/>
    </font>
    <font>
      <b/>
      <sz val="12"/>
      <name val="Times New Roman"/>
      <family val="1"/>
      <charset val="238"/>
    </font>
    <font>
      <b/>
      <vertAlign val="superscript"/>
      <sz val="12"/>
      <name val="Times New Roman"/>
      <family val="1"/>
      <charset val="238"/>
    </font>
    <font>
      <b/>
      <i/>
      <sz val="11"/>
      <name val="Times New Roman"/>
      <family val="1"/>
      <charset val="238"/>
    </font>
    <font>
      <sz val="10"/>
      <color rgb="FF0000CC"/>
      <name val="Times New Roman"/>
      <family val="1"/>
      <charset val="238"/>
    </font>
    <font>
      <b/>
      <sz val="12"/>
      <color theme="1"/>
      <name val="Times New Roman"/>
      <family val="1"/>
      <charset val="238"/>
    </font>
    <font>
      <sz val="11"/>
      <color rgb="FFFF0000"/>
      <name val="Calibri"/>
      <family val="2"/>
      <charset val="238"/>
      <scheme val="minor"/>
    </font>
    <font>
      <b/>
      <sz val="14"/>
      <name val="Times New Roman"/>
      <family val="1"/>
      <charset val="238"/>
    </font>
    <font>
      <sz val="12"/>
      <name val="Times New Roman"/>
      <family val="1"/>
      <charset val="238"/>
    </font>
    <font>
      <b/>
      <sz val="10"/>
      <color rgb="FFFF0000"/>
      <name val="Times New Roman"/>
      <family val="1"/>
      <charset val="238"/>
    </font>
    <font>
      <b/>
      <i/>
      <sz val="12"/>
      <name val="Times New Roman"/>
      <family val="1"/>
      <charset val="238"/>
    </font>
    <font>
      <sz val="8"/>
      <color theme="1"/>
      <name val="Calibri"/>
      <family val="2"/>
      <charset val="238"/>
    </font>
    <font>
      <b/>
      <vertAlign val="superscript"/>
      <sz val="11"/>
      <color indexed="8"/>
      <name val="Times New Roman"/>
      <family val="1"/>
      <charset val="238"/>
    </font>
    <font>
      <sz val="12"/>
      <color theme="1"/>
      <name val="Times New Roman"/>
      <family val="1"/>
      <charset val="238"/>
    </font>
    <font>
      <b/>
      <sz val="10"/>
      <name val="Calibri"/>
      <family val="2"/>
      <charset val="238"/>
      <scheme val="minor"/>
    </font>
    <font>
      <sz val="10"/>
      <name val="Calibri"/>
      <family val="2"/>
      <charset val="238"/>
      <scheme val="minor"/>
    </font>
    <font>
      <sz val="11"/>
      <name val="Calibri"/>
      <family val="2"/>
      <charset val="238"/>
      <scheme val="minor"/>
    </font>
    <font>
      <vertAlign val="superscript"/>
      <sz val="10"/>
      <name val="Calibri"/>
      <family val="2"/>
      <charset val="238"/>
      <scheme val="minor"/>
    </font>
    <font>
      <sz val="9"/>
      <name val="Calibri"/>
      <family val="2"/>
      <charset val="238"/>
      <scheme val="minor"/>
    </font>
    <font>
      <sz val="8"/>
      <name val="Calibri"/>
      <family val="2"/>
      <charset val="238"/>
      <scheme val="minor"/>
    </font>
    <font>
      <b/>
      <vertAlign val="superscript"/>
      <sz val="10"/>
      <name val="Calibri"/>
      <family val="2"/>
      <charset val="238"/>
      <scheme val="minor"/>
    </font>
    <font>
      <b/>
      <sz val="9"/>
      <name val="Calibri"/>
      <family val="2"/>
      <charset val="238"/>
      <scheme val="minor"/>
    </font>
    <font>
      <b/>
      <vertAlign val="superscript"/>
      <sz val="9"/>
      <name val="Calibri"/>
      <family val="2"/>
      <charset val="238"/>
      <scheme val="minor"/>
    </font>
    <font>
      <b/>
      <sz val="13"/>
      <name val="Calibri"/>
      <family val="2"/>
      <charset val="238"/>
    </font>
    <font>
      <sz val="9"/>
      <name val="Calibri"/>
      <family val="2"/>
      <charset val="238"/>
    </font>
    <font>
      <b/>
      <vertAlign val="superscript"/>
      <sz val="14"/>
      <name val="Times New Roman"/>
      <family val="1"/>
      <charset val="238"/>
    </font>
    <font>
      <i/>
      <sz val="11"/>
      <name val="Times New Roman"/>
      <family val="1"/>
      <charset val="238"/>
    </font>
    <font>
      <vertAlign val="superscript"/>
      <sz val="11"/>
      <name val="Times New Roman"/>
      <family val="1"/>
      <charset val="238"/>
    </font>
    <font>
      <b/>
      <u/>
      <sz val="11"/>
      <name val="Times New Roman"/>
      <family val="1"/>
      <charset val="238"/>
    </font>
    <font>
      <b/>
      <sz val="16"/>
      <name val="Times New Roman"/>
      <family val="1"/>
      <charset val="238"/>
    </font>
    <font>
      <b/>
      <sz val="7.5"/>
      <name val="Times New Roman"/>
      <family val="1"/>
      <charset val="238"/>
    </font>
    <font>
      <i/>
      <sz val="10"/>
      <name val="Times New Roman"/>
      <family val="1"/>
      <charset val="238"/>
    </font>
    <font>
      <b/>
      <i/>
      <sz val="10"/>
      <name val="Times New Roman"/>
      <family val="1"/>
      <charset val="238"/>
    </font>
    <font>
      <sz val="10"/>
      <color theme="1"/>
      <name val="Calibri"/>
      <family val="2"/>
      <charset val="238"/>
      <scheme val="minor"/>
    </font>
    <font>
      <b/>
      <sz val="11"/>
      <name val="Calibri"/>
      <family val="2"/>
      <charset val="238"/>
    </font>
    <font>
      <b/>
      <sz val="11"/>
      <name val="Calibri"/>
      <family val="2"/>
      <charset val="238"/>
      <scheme val="minor"/>
    </font>
  </fonts>
  <fills count="14">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s>
  <cellStyleXfs count="1189">
    <xf numFmtId="0" fontId="0" fillId="0" borderId="0"/>
    <xf numFmtId="164" fontId="1" fillId="0" borderId="0" applyFont="0" applyFill="0" applyBorder="0" applyAlignment="0" applyProtection="0"/>
    <xf numFmtId="9" fontId="1" fillId="0" borderId="0" applyFont="0" applyFill="0" applyBorder="0" applyAlignment="0" applyProtection="0"/>
    <xf numFmtId="164" fontId="12" fillId="0" borderId="0" applyFont="0" applyFill="0" applyBorder="0" applyAlignment="0" applyProtection="0"/>
    <xf numFmtId="164" fontId="13" fillId="0" borderId="0" applyFont="0" applyFill="0" applyBorder="0" applyAlignment="0" applyProtection="0"/>
    <xf numFmtId="164" fontId="14" fillId="0" borderId="0" applyFont="0" applyFill="0" applyBorder="0" applyAlignment="0" applyProtection="0"/>
    <xf numFmtId="0" fontId="14" fillId="0" borderId="0"/>
    <xf numFmtId="0" fontId="15" fillId="0" borderId="0"/>
    <xf numFmtId="0" fontId="14" fillId="0" borderId="0"/>
    <xf numFmtId="0" fontId="13" fillId="0" borderId="0"/>
    <xf numFmtId="0" fontId="13" fillId="0" borderId="0"/>
    <xf numFmtId="0" fontId="14" fillId="0" borderId="0"/>
    <xf numFmtId="0" fontId="13" fillId="0" borderId="0"/>
    <xf numFmtId="0" fontId="14" fillId="0" borderId="0"/>
    <xf numFmtId="9" fontId="12"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0" fontId="15"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23" fillId="0" borderId="0" applyNumberForma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3" fontId="15" fillId="0" borderId="0" applyFont="0" applyFill="0" applyBorder="0" applyAlignment="0" applyProtection="0"/>
    <xf numFmtId="164" fontId="1"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1" fillId="0" borderId="0" applyNumberFormat="0" applyFill="0" applyBorder="0" applyAlignment="0" applyProtection="0">
      <alignment vertical="top"/>
      <protection locked="0"/>
    </xf>
    <xf numFmtId="0" fontId="13" fillId="0" borderId="0"/>
    <xf numFmtId="0" fontId="13" fillId="0" borderId="0"/>
    <xf numFmtId="0" fontId="13" fillId="0" borderId="0"/>
    <xf numFmtId="0" fontId="15" fillId="0" borderId="0"/>
    <xf numFmtId="0" fontId="1" fillId="0" borderId="0"/>
    <xf numFmtId="0" fontId="1" fillId="0" borderId="0"/>
    <xf numFmtId="0" fontId="1" fillId="0" borderId="0"/>
    <xf numFmtId="0" fontId="1" fillId="0" borderId="0"/>
    <xf numFmtId="0" fontId="13" fillId="0" borderId="0"/>
    <xf numFmtId="0" fontId="13" fillId="0" borderId="0"/>
    <xf numFmtId="0" fontId="15" fillId="0" borderId="0"/>
    <xf numFmtId="0" fontId="15" fillId="0" borderId="0"/>
    <xf numFmtId="0" fontId="1" fillId="0" borderId="0"/>
    <xf numFmtId="0" fontId="1" fillId="0" borderId="0"/>
    <xf numFmtId="0" fontId="1" fillId="0" borderId="0"/>
    <xf numFmtId="0" fontId="1" fillId="0" borderId="0"/>
    <xf numFmtId="0" fontId="32" fillId="0" borderId="0"/>
    <xf numFmtId="0" fontId="14" fillId="0" borderId="0"/>
    <xf numFmtId="0" fontId="15" fillId="0" borderId="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3" fillId="0" borderId="0"/>
    <xf numFmtId="0" fontId="15" fillId="0" borderId="0"/>
    <xf numFmtId="0" fontId="13" fillId="0" borderId="0"/>
    <xf numFmtId="0" fontId="1" fillId="0" borderId="0"/>
    <xf numFmtId="0" fontId="1" fillId="0" borderId="0"/>
    <xf numFmtId="0" fontId="1" fillId="0" borderId="0"/>
    <xf numFmtId="0" fontId="15" fillId="0" borderId="0"/>
    <xf numFmtId="0" fontId="15" fillId="0" borderId="0"/>
    <xf numFmtId="0" fontId="13" fillId="0" borderId="0"/>
    <xf numFmtId="0" fontId="13" fillId="0" borderId="0"/>
    <xf numFmtId="0" fontId="15" fillId="0" borderId="0"/>
    <xf numFmtId="0" fontId="13" fillId="0" borderId="0"/>
    <xf numFmtId="0" fontId="15" fillId="0" borderId="0"/>
    <xf numFmtId="0" fontId="13" fillId="0" borderId="0"/>
    <xf numFmtId="0" fontId="13" fillId="0" borderId="0"/>
    <xf numFmtId="0" fontId="15" fillId="0" borderId="0"/>
    <xf numFmtId="14" fontId="15" fillId="0" borderId="0" applyProtection="0">
      <alignment vertical="center"/>
    </xf>
    <xf numFmtId="0" fontId="1" fillId="0" borderId="0"/>
    <xf numFmtId="0" fontId="13" fillId="0" borderId="0"/>
    <xf numFmtId="0" fontId="13" fillId="0" borderId="0"/>
    <xf numFmtId="0" fontId="1" fillId="0" borderId="0"/>
    <xf numFmtId="0" fontId="13" fillId="0" borderId="0"/>
    <xf numFmtId="0" fontId="15" fillId="0" borderId="0"/>
    <xf numFmtId="0" fontId="13" fillId="0" borderId="0"/>
    <xf numFmtId="0" fontId="15" fillId="0" borderId="0"/>
    <xf numFmtId="0" fontId="13" fillId="0" borderId="0"/>
    <xf numFmtId="0" fontId="1" fillId="0" borderId="0"/>
    <xf numFmtId="0" fontId="1" fillId="0" borderId="0"/>
    <xf numFmtId="0" fontId="1" fillId="0" borderId="0"/>
    <xf numFmtId="0" fontId="1" fillId="0" borderId="0"/>
    <xf numFmtId="0" fontId="32" fillId="0" borderId="0"/>
    <xf numFmtId="0" fontId="13" fillId="0" borderId="0"/>
    <xf numFmtId="0" fontId="15" fillId="0" borderId="0"/>
    <xf numFmtId="0" fontId="15" fillId="0" borderId="0"/>
    <xf numFmtId="0" fontId="1" fillId="0" borderId="0"/>
    <xf numFmtId="0" fontId="15" fillId="0" borderId="0"/>
    <xf numFmtId="0" fontId="15" fillId="0" borderId="0"/>
    <xf numFmtId="0" fontId="15" fillId="0" borderId="0"/>
    <xf numFmtId="0" fontId="15" fillId="0" borderId="0"/>
    <xf numFmtId="0" fontId="15"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4" fillId="0" borderId="0"/>
    <xf numFmtId="0" fontId="28" fillId="0" borderId="0"/>
    <xf numFmtId="0" fontId="13" fillId="0" borderId="0"/>
    <xf numFmtId="0" fontId="1" fillId="0" borderId="0"/>
    <xf numFmtId="0" fontId="32" fillId="0" borderId="0"/>
    <xf numFmtId="0" fontId="1" fillId="0" borderId="0"/>
    <xf numFmtId="0" fontId="33" fillId="10" borderId="10">
      <alignment vertical="center"/>
    </xf>
    <xf numFmtId="0" fontId="34" fillId="0" borderId="0" applyNumberForma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3" fillId="0" borderId="0"/>
  </cellStyleXfs>
  <cellXfs count="682">
    <xf numFmtId="0" fontId="0" fillId="0" borderId="0" xfId="0"/>
    <xf numFmtId="10" fontId="2" fillId="0" borderId="0" xfId="0" applyNumberFormat="1" applyFont="1"/>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applyAlignment="1">
      <alignment horizontal="center" vertical="center"/>
    </xf>
    <xf numFmtId="10" fontId="3" fillId="0" borderId="0" xfId="0" applyNumberFormat="1" applyFont="1"/>
    <xf numFmtId="0" fontId="3" fillId="0" borderId="0" xfId="0" applyFont="1"/>
    <xf numFmtId="0" fontId="3" fillId="0" borderId="0" xfId="0" applyFont="1" applyAlignment="1">
      <alignment horizontal="center"/>
    </xf>
    <xf numFmtId="10" fontId="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10" fontId="3" fillId="0" borderId="0" xfId="0" applyNumberFormat="1" applyFont="1" applyAlignment="1">
      <alignment horizontal="center"/>
    </xf>
    <xf numFmtId="3" fontId="3" fillId="0" borderId="1" xfId="1" applyNumberFormat="1" applyFont="1" applyFill="1" applyBorder="1" applyAlignment="1">
      <alignment horizontal="center" vertical="center" wrapText="1"/>
    </xf>
    <xf numFmtId="3" fontId="3" fillId="0" borderId="1" xfId="1" applyNumberFormat="1" applyFont="1" applyFill="1" applyBorder="1" applyAlignment="1">
      <alignment vertical="center" wrapText="1"/>
    </xf>
    <xf numFmtId="10" fontId="3" fillId="0" borderId="0" xfId="2" applyNumberFormat="1" applyFont="1" applyFill="1" applyAlignment="1">
      <alignment vertical="center"/>
    </xf>
    <xf numFmtId="10" fontId="3" fillId="0" borderId="0" xfId="0" applyNumberFormat="1" applyFont="1" applyAlignment="1">
      <alignment vertical="center"/>
    </xf>
    <xf numFmtId="10" fontId="3" fillId="0" borderId="0" xfId="2" applyNumberFormat="1" applyFont="1" applyFill="1"/>
    <xf numFmtId="0" fontId="3" fillId="0" borderId="0" xfId="0" applyFont="1" applyAlignment="1">
      <alignment vertical="center" wrapText="1"/>
    </xf>
    <xf numFmtId="0" fontId="4" fillId="0" borderId="0" xfId="0" applyFont="1" applyAlignment="1">
      <alignment vertical="center"/>
    </xf>
    <xf numFmtId="10" fontId="3" fillId="0" borderId="0" xfId="2" applyNumberFormat="1" applyFont="1" applyAlignment="1">
      <alignment vertical="center"/>
    </xf>
    <xf numFmtId="164" fontId="3" fillId="0" borderId="1" xfId="1" applyFont="1" applyFill="1" applyBorder="1" applyAlignment="1">
      <alignment horizontal="right" vertical="center" wrapText="1"/>
    </xf>
    <xf numFmtId="0" fontId="17" fillId="0" borderId="0" xfId="0" applyFont="1" applyAlignment="1">
      <alignment horizontal="left" vertical="center"/>
    </xf>
    <xf numFmtId="0" fontId="4" fillId="0" borderId="0" xfId="0" applyFont="1" applyAlignment="1">
      <alignment vertical="center" wrapText="1"/>
    </xf>
    <xf numFmtId="0" fontId="19" fillId="0" borderId="0" xfId="0" applyFont="1"/>
    <xf numFmtId="0" fontId="20" fillId="0" borderId="0" xfId="0" applyFont="1" applyAlignment="1">
      <alignment vertical="center"/>
    </xf>
    <xf numFmtId="0" fontId="7" fillId="0" borderId="0" xfId="0" applyFont="1" applyAlignment="1">
      <alignment vertical="center"/>
    </xf>
    <xf numFmtId="0" fontId="18" fillId="0" borderId="0" xfId="0" applyFont="1"/>
    <xf numFmtId="0" fontId="35" fillId="0" borderId="0" xfId="0" applyFont="1"/>
    <xf numFmtId="0" fontId="20" fillId="0" borderId="1" xfId="0" applyFont="1" applyBorder="1" applyAlignment="1">
      <alignment horizontal="center" vertical="top" wrapText="1"/>
    </xf>
    <xf numFmtId="0" fontId="35" fillId="0" borderId="1" xfId="0" applyFont="1" applyBorder="1" applyAlignment="1">
      <alignment wrapText="1"/>
    </xf>
    <xf numFmtId="0" fontId="35" fillId="0" borderId="1" xfId="0" applyFont="1" applyBorder="1" applyAlignment="1">
      <alignment vertical="center" wrapText="1"/>
    </xf>
    <xf numFmtId="0" fontId="27" fillId="0" borderId="0" xfId="0" applyFont="1" applyAlignment="1">
      <alignment wrapText="1"/>
    </xf>
    <xf numFmtId="0" fontId="7" fillId="0" borderId="0" xfId="0" applyFont="1"/>
    <xf numFmtId="10" fontId="3" fillId="0" borderId="0" xfId="2" applyNumberFormat="1" applyFont="1" applyFill="1" applyBorder="1" applyAlignment="1">
      <alignment vertical="center"/>
    </xf>
    <xf numFmtId="0" fontId="18" fillId="0" borderId="0" xfId="0" applyFont="1" applyAlignment="1">
      <alignment vertical="center"/>
    </xf>
    <xf numFmtId="0" fontId="20" fillId="0" borderId="1" xfId="0" applyFont="1" applyBorder="1" applyAlignment="1">
      <alignment horizontal="center" vertical="center" wrapText="1"/>
    </xf>
    <xf numFmtId="0" fontId="35" fillId="0" borderId="0" xfId="0" applyFont="1" applyAlignment="1">
      <alignment horizontal="center"/>
    </xf>
    <xf numFmtId="0" fontId="27" fillId="0" borderId="0" xfId="0" applyFont="1" applyAlignment="1">
      <alignment vertical="center" wrapText="1"/>
    </xf>
    <xf numFmtId="0" fontId="0" fillId="0" borderId="0" xfId="0" applyAlignment="1">
      <alignment horizontal="center"/>
    </xf>
    <xf numFmtId="10" fontId="7" fillId="0" borderId="0" xfId="2" applyNumberFormat="1" applyFont="1" applyAlignment="1">
      <alignment vertical="center"/>
    </xf>
    <xf numFmtId="3" fontId="3" fillId="0" borderId="0" xfId="1" applyNumberFormat="1" applyFont="1" applyFill="1" applyBorder="1" applyAlignment="1">
      <alignment horizontal="center" vertical="center" wrapText="1"/>
    </xf>
    <xf numFmtId="3" fontId="3" fillId="0" borderId="0" xfId="1" applyNumberFormat="1" applyFont="1" applyFill="1" applyBorder="1" applyAlignment="1">
      <alignment vertical="center" wrapText="1"/>
    </xf>
    <xf numFmtId="4" fontId="3" fillId="0" borderId="1" xfId="1" applyNumberFormat="1" applyFont="1" applyFill="1" applyBorder="1" applyAlignment="1">
      <alignment vertical="center" wrapText="1"/>
    </xf>
    <xf numFmtId="10" fontId="45" fillId="0" borderId="0" xfId="2" applyNumberFormat="1" applyFont="1" applyFill="1"/>
    <xf numFmtId="0" fontId="45" fillId="0" borderId="0" xfId="0" applyFont="1" applyAlignment="1">
      <alignment vertical="center"/>
    </xf>
    <xf numFmtId="0" fontId="45" fillId="0" borderId="0" xfId="0" applyFont="1"/>
    <xf numFmtId="10" fontId="45" fillId="0" borderId="0" xfId="2" applyNumberFormat="1" applyFont="1" applyFill="1" applyAlignment="1">
      <alignment vertical="center"/>
    </xf>
    <xf numFmtId="0" fontId="19" fillId="0" borderId="0" xfId="0" applyFont="1" applyAlignment="1">
      <alignment wrapText="1"/>
    </xf>
    <xf numFmtId="0" fontId="18" fillId="0" borderId="1" xfId="0" applyFont="1" applyBorder="1" applyAlignment="1">
      <alignment horizontal="center" vertical="top"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6" fillId="0" borderId="1" xfId="0" applyFont="1" applyBorder="1" applyAlignment="1">
      <alignment horizontal="left" vertical="center" wrapText="1"/>
    </xf>
    <xf numFmtId="0" fontId="39" fillId="0" borderId="0" xfId="0" applyFont="1" applyAlignment="1">
      <alignment vertical="center" wrapText="1"/>
    </xf>
    <xf numFmtId="10" fontId="7" fillId="0" borderId="0" xfId="2" applyNumberFormat="1" applyFont="1" applyFill="1" applyAlignment="1">
      <alignment vertical="center"/>
    </xf>
    <xf numFmtId="10" fontId="2" fillId="0" borderId="0" xfId="0" applyNumberFormat="1" applyFont="1" applyAlignment="1">
      <alignment vertical="center"/>
    </xf>
    <xf numFmtId="0" fontId="3" fillId="11" borderId="0" xfId="0" applyFont="1" applyFill="1" applyAlignment="1">
      <alignment horizontal="center" vertical="center"/>
    </xf>
    <xf numFmtId="10" fontId="42" fillId="0" borderId="0" xfId="0" applyNumberFormat="1" applyFont="1" applyAlignment="1">
      <alignment horizontal="center" vertical="center"/>
    </xf>
    <xf numFmtId="0" fontId="42" fillId="0" borderId="0" xfId="0" applyFont="1" applyAlignment="1">
      <alignment horizontal="center" vertical="center"/>
    </xf>
    <xf numFmtId="0" fontId="4" fillId="0" borderId="0" xfId="0" applyFont="1" applyAlignment="1">
      <alignment horizontal="center"/>
    </xf>
    <xf numFmtId="10" fontId="4" fillId="0" borderId="0" xfId="0" applyNumberFormat="1" applyFont="1" applyAlignment="1">
      <alignment vertical="center"/>
    </xf>
    <xf numFmtId="3" fontId="4" fillId="0" borderId="0" xfId="0" applyNumberFormat="1" applyFont="1"/>
    <xf numFmtId="0" fontId="4" fillId="0" borderId="0" xfId="0" applyFont="1"/>
    <xf numFmtId="168" fontId="4" fillId="0" borderId="0" xfId="0" applyNumberFormat="1" applyFont="1"/>
    <xf numFmtId="3" fontId="50" fillId="0" borderId="0" xfId="0" applyNumberFormat="1" applyFont="1" applyAlignment="1">
      <alignment vertical="center"/>
    </xf>
    <xf numFmtId="10" fontId="7" fillId="0" borderId="0" xfId="0" applyNumberFormat="1" applyFont="1" applyAlignment="1">
      <alignment vertical="center"/>
    </xf>
    <xf numFmtId="0" fontId="50" fillId="0" borderId="0" xfId="0" applyFont="1"/>
    <xf numFmtId="168" fontId="50" fillId="0" borderId="0" xfId="0" applyNumberFormat="1" applyFont="1"/>
    <xf numFmtId="3" fontId="4" fillId="0" borderId="0" xfId="0" applyNumberFormat="1" applyFont="1" applyAlignment="1">
      <alignment vertical="center"/>
    </xf>
    <xf numFmtId="0" fontId="52" fillId="0" borderId="0" xfId="13" applyFont="1"/>
    <xf numFmtId="4" fontId="52" fillId="0" borderId="0" xfId="13" applyNumberFormat="1" applyFont="1"/>
    <xf numFmtId="0" fontId="14" fillId="0" borderId="0" xfId="13"/>
    <xf numFmtId="0" fontId="35" fillId="0" borderId="0" xfId="13" applyFont="1"/>
    <xf numFmtId="0" fontId="20" fillId="0" borderId="1" xfId="13" applyFont="1" applyBorder="1" applyAlignment="1">
      <alignment horizontal="center" vertical="top" wrapText="1"/>
    </xf>
    <xf numFmtId="0" fontId="20" fillId="0" borderId="1" xfId="13" applyFont="1" applyBorder="1" applyAlignment="1">
      <alignment horizontal="center" vertical="center" wrapText="1"/>
    </xf>
    <xf numFmtId="0" fontId="19" fillId="0" borderId="1" xfId="13" applyFont="1" applyBorder="1" applyAlignment="1">
      <alignment vertical="center" wrapText="1"/>
    </xf>
    <xf numFmtId="170" fontId="54" fillId="0" borderId="1" xfId="5" applyNumberFormat="1" applyFont="1" applyBorder="1" applyAlignment="1">
      <alignment vertical="center" wrapText="1"/>
    </xf>
    <xf numFmtId="10" fontId="54" fillId="0" borderId="1" xfId="13" applyNumberFormat="1" applyFont="1" applyBorder="1" applyAlignment="1">
      <alignment horizontal="center" vertical="center" wrapText="1"/>
    </xf>
    <xf numFmtId="10" fontId="54" fillId="0" borderId="1" xfId="16" applyNumberFormat="1" applyFont="1" applyBorder="1" applyAlignment="1">
      <alignment horizontal="center" vertical="center" wrapText="1"/>
    </xf>
    <xf numFmtId="164" fontId="14" fillId="0" borderId="0" xfId="5" applyFont="1"/>
    <xf numFmtId="10" fontId="14" fillId="0" borderId="0" xfId="16" applyNumberFormat="1" applyFont="1"/>
    <xf numFmtId="171" fontId="54" fillId="0" borderId="1" xfId="13" applyNumberFormat="1" applyFont="1" applyBorder="1" applyAlignment="1">
      <alignment horizontal="center" vertical="center" wrapText="1"/>
    </xf>
    <xf numFmtId="171" fontId="54" fillId="0" borderId="1" xfId="16" applyNumberFormat="1" applyFont="1" applyBorder="1" applyAlignment="1">
      <alignment horizontal="center" vertical="center" wrapText="1"/>
    </xf>
    <xf numFmtId="0" fontId="4" fillId="0" borderId="0" xfId="13" applyFont="1" applyAlignment="1">
      <alignment vertical="center"/>
    </xf>
    <xf numFmtId="0" fontId="20" fillId="0" borderId="0" xfId="13" applyFont="1" applyAlignment="1">
      <alignment vertical="center"/>
    </xf>
    <xf numFmtId="0" fontId="55" fillId="0" borderId="0" xfId="0" applyFont="1" applyAlignment="1">
      <alignment vertical="center"/>
    </xf>
    <xf numFmtId="0" fontId="56" fillId="0" borderId="0" xfId="0" applyFont="1" applyAlignment="1">
      <alignment vertical="center"/>
    </xf>
    <xf numFmtId="0" fontId="56" fillId="0" borderId="0" xfId="0" applyFont="1" applyAlignment="1">
      <alignment horizontal="center" vertical="center"/>
    </xf>
    <xf numFmtId="3" fontId="56" fillId="0" borderId="0" xfId="0" applyNumberFormat="1" applyFont="1" applyAlignment="1">
      <alignment vertical="center"/>
    </xf>
    <xf numFmtId="0" fontId="57" fillId="0" borderId="0" xfId="0" applyFont="1" applyAlignment="1">
      <alignment vertical="center"/>
    </xf>
    <xf numFmtId="0" fontId="57" fillId="0" borderId="0" xfId="0" applyFont="1"/>
    <xf numFmtId="0" fontId="56" fillId="0" borderId="0" xfId="0" applyFont="1"/>
    <xf numFmtId="0" fontId="56" fillId="0" borderId="0" xfId="0" applyFont="1" applyAlignment="1">
      <alignment horizontal="center"/>
    </xf>
    <xf numFmtId="3" fontId="56" fillId="0" borderId="0" xfId="0" applyNumberFormat="1" applyFont="1"/>
    <xf numFmtId="0" fontId="56" fillId="12" borderId="40" xfId="0" applyFont="1" applyFill="1" applyBorder="1" applyAlignment="1">
      <alignment horizontal="center" vertical="center"/>
    </xf>
    <xf numFmtId="3" fontId="56" fillId="12" borderId="40" xfId="0" applyNumberFormat="1" applyFont="1" applyFill="1" applyBorder="1" applyAlignment="1">
      <alignment horizontal="center" vertical="center"/>
    </xf>
    <xf numFmtId="0" fontId="56" fillId="12" borderId="40" xfId="0" applyFont="1" applyFill="1" applyBorder="1" applyAlignment="1">
      <alignment horizontal="center" vertical="center" wrapText="1"/>
    </xf>
    <xf numFmtId="0" fontId="59" fillId="12" borderId="40" xfId="0" applyFont="1" applyFill="1" applyBorder="1" applyAlignment="1">
      <alignment horizontal="center" vertical="center" wrapText="1"/>
    </xf>
    <xf numFmtId="0" fontId="60" fillId="12" borderId="40" xfId="0" applyFont="1" applyFill="1" applyBorder="1" applyAlignment="1">
      <alignment horizontal="center" vertical="center" wrapText="1"/>
    </xf>
    <xf numFmtId="3" fontId="56" fillId="12" borderId="40" xfId="0" applyNumberFormat="1" applyFont="1" applyFill="1" applyBorder="1" applyAlignment="1">
      <alignment horizontal="center" vertical="center" wrapText="1"/>
    </xf>
    <xf numFmtId="0" fontId="56" fillId="12" borderId="40" xfId="0" applyFont="1" applyFill="1" applyBorder="1" applyAlignment="1">
      <alignment horizontal="center"/>
    </xf>
    <xf numFmtId="0" fontId="60" fillId="12" borderId="40" xfId="0" applyFont="1" applyFill="1" applyBorder="1" applyAlignment="1">
      <alignment horizontal="center" vertical="center"/>
    </xf>
    <xf numFmtId="3" fontId="56" fillId="12" borderId="40" xfId="0" applyNumberFormat="1" applyFont="1" applyFill="1" applyBorder="1"/>
    <xf numFmtId="0" fontId="56" fillId="0" borderId="40" xfId="0" applyFont="1" applyBorder="1" applyAlignment="1">
      <alignment horizontal="center" vertical="center" wrapText="1"/>
    </xf>
    <xf numFmtId="4" fontId="56" fillId="0" borderId="40" xfId="0" applyNumberFormat="1" applyFont="1" applyBorder="1" applyAlignment="1">
      <alignment horizontal="right" vertical="center"/>
    </xf>
    <xf numFmtId="9" fontId="56" fillId="0" borderId="40" xfId="0" applyNumberFormat="1" applyFont="1" applyBorder="1" applyAlignment="1">
      <alignment horizontal="right" vertical="center"/>
    </xf>
    <xf numFmtId="0" fontId="47" fillId="0" borderId="0" xfId="0" applyFont="1"/>
    <xf numFmtId="0" fontId="55" fillId="0" borderId="40" xfId="0" applyFont="1" applyBorder="1" applyAlignment="1">
      <alignment horizontal="center" vertical="center" wrapText="1"/>
    </xf>
    <xf numFmtId="4" fontId="55" fillId="0" borderId="40" xfId="0" applyNumberFormat="1" applyFont="1" applyBorder="1" applyAlignment="1">
      <alignment horizontal="right" vertical="center"/>
    </xf>
    <xf numFmtId="9" fontId="55" fillId="0" borderId="40" xfId="0" applyNumberFormat="1" applyFont="1" applyBorder="1" applyAlignment="1">
      <alignment horizontal="right" vertical="center"/>
    </xf>
    <xf numFmtId="3" fontId="55" fillId="0" borderId="40" xfId="0" applyNumberFormat="1" applyFont="1" applyBorder="1" applyAlignment="1">
      <alignment horizontal="right" vertical="center"/>
    </xf>
    <xf numFmtId="0" fontId="62" fillId="0" borderId="40" xfId="0" applyFont="1" applyBorder="1" applyAlignment="1">
      <alignment horizontal="center" vertical="center" wrapText="1"/>
    </xf>
    <xf numFmtId="0" fontId="55" fillId="12" borderId="40" xfId="0" applyFont="1" applyFill="1" applyBorder="1" applyAlignment="1">
      <alignment horizontal="center" vertical="center" wrapText="1"/>
    </xf>
    <xf numFmtId="4" fontId="55" fillId="12" borderId="40" xfId="0" applyNumberFormat="1" applyFont="1" applyFill="1" applyBorder="1" applyAlignment="1">
      <alignment horizontal="right" vertical="center"/>
    </xf>
    <xf numFmtId="9" fontId="55" fillId="12" borderId="40" xfId="0" applyNumberFormat="1" applyFont="1" applyFill="1" applyBorder="1" applyAlignment="1">
      <alignment horizontal="right" vertical="center"/>
    </xf>
    <xf numFmtId="3" fontId="55" fillId="12" borderId="40" xfId="0" applyNumberFormat="1" applyFont="1" applyFill="1" applyBorder="1" applyAlignment="1">
      <alignment horizontal="right" vertical="center"/>
    </xf>
    <xf numFmtId="3" fontId="60" fillId="0" borderId="0" xfId="0" applyNumberFormat="1" applyFont="1"/>
    <xf numFmtId="0" fontId="60" fillId="0" borderId="0" xfId="0" applyFont="1"/>
    <xf numFmtId="0" fontId="57" fillId="0" borderId="0" xfId="0" applyFont="1" applyAlignment="1">
      <alignment horizontal="center"/>
    </xf>
    <xf numFmtId="0" fontId="65" fillId="0" borderId="0" xfId="8" applyFont="1"/>
    <xf numFmtId="49" fontId="65" fillId="0" borderId="0" xfId="8" applyNumberFormat="1" applyFont="1"/>
    <xf numFmtId="4" fontId="65" fillId="0" borderId="0" xfId="8" applyNumberFormat="1" applyFont="1"/>
    <xf numFmtId="0" fontId="65" fillId="0" borderId="0" xfId="8" applyFont="1" applyAlignment="1">
      <alignment horizontal="center" vertical="center" wrapText="1"/>
    </xf>
    <xf numFmtId="0" fontId="16" fillId="11" borderId="0" xfId="0" applyFont="1" applyFill="1"/>
    <xf numFmtId="0" fontId="2" fillId="11" borderId="0" xfId="0" applyFont="1" applyFill="1"/>
    <xf numFmtId="0" fontId="20"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center"/>
    </xf>
    <xf numFmtId="0" fontId="35" fillId="0" borderId="0" xfId="0" applyFont="1" applyAlignment="1">
      <alignment vertical="center"/>
    </xf>
    <xf numFmtId="0" fontId="3" fillId="11" borderId="0" xfId="0" applyFont="1" applyFill="1" applyAlignment="1">
      <alignment horizontal="center"/>
    </xf>
    <xf numFmtId="0" fontId="4" fillId="11" borderId="0" xfId="0" applyFont="1" applyFill="1" applyAlignment="1">
      <alignment horizontal="center"/>
    </xf>
    <xf numFmtId="0" fontId="3" fillId="11" borderId="0" xfId="0" applyFont="1" applyFill="1"/>
    <xf numFmtId="0" fontId="4" fillId="11" borderId="0" xfId="0" applyFont="1" applyFill="1"/>
    <xf numFmtId="0" fontId="20" fillId="0" borderId="0" xfId="0" applyFont="1" applyAlignment="1">
      <alignment horizontal="center"/>
    </xf>
    <xf numFmtId="0" fontId="3" fillId="11" borderId="0" xfId="0" applyFont="1" applyFill="1" applyAlignment="1">
      <alignment vertical="center"/>
    </xf>
    <xf numFmtId="0" fontId="16" fillId="11" borderId="0" xfId="0" applyFont="1" applyFill="1" applyAlignment="1">
      <alignment horizontal="center"/>
    </xf>
    <xf numFmtId="0" fontId="4" fillId="11" borderId="0" xfId="0" applyFont="1" applyFill="1" applyAlignment="1">
      <alignment horizontal="center" vertical="center"/>
    </xf>
    <xf numFmtId="0" fontId="16" fillId="0" borderId="0" xfId="0" applyFont="1"/>
    <xf numFmtId="0" fontId="16" fillId="0" borderId="0" xfId="0" applyFont="1" applyAlignment="1">
      <alignment vertical="center"/>
    </xf>
    <xf numFmtId="0" fontId="16" fillId="0" borderId="0" xfId="0" applyFont="1" applyAlignment="1">
      <alignment horizontal="center"/>
    </xf>
    <xf numFmtId="4" fontId="47" fillId="0" borderId="0" xfId="0" applyNumberFormat="1" applyFont="1"/>
    <xf numFmtId="0" fontId="60" fillId="0" borderId="0" xfId="0" applyFont="1" applyAlignment="1">
      <alignment horizontal="center"/>
    </xf>
    <xf numFmtId="4" fontId="60" fillId="0" borderId="0" xfId="0" applyNumberFormat="1" applyFont="1"/>
    <xf numFmtId="0" fontId="65" fillId="0" borderId="40" xfId="8" applyFont="1" applyBorder="1"/>
    <xf numFmtId="4" fontId="65" fillId="0" borderId="40" xfId="8" applyNumberFormat="1" applyFont="1" applyBorder="1"/>
    <xf numFmtId="3" fontId="65" fillId="0" borderId="40" xfId="8" applyNumberFormat="1" applyFont="1" applyBorder="1"/>
    <xf numFmtId="49" fontId="55" fillId="13" borderId="40" xfId="1070" applyNumberFormat="1" applyFont="1" applyFill="1" applyBorder="1" applyAlignment="1">
      <alignment horizontal="center" vertical="center" wrapText="1"/>
    </xf>
    <xf numFmtId="0" fontId="55" fillId="13" borderId="40" xfId="1070" applyFont="1" applyFill="1" applyBorder="1" applyAlignment="1">
      <alignment horizontal="center" vertical="center" wrapText="1"/>
    </xf>
    <xf numFmtId="4" fontId="55" fillId="13" borderId="40" xfId="1070" applyNumberFormat="1" applyFont="1" applyFill="1" applyBorder="1" applyAlignment="1">
      <alignment horizontal="center" vertical="center" wrapText="1"/>
    </xf>
    <xf numFmtId="0" fontId="74" fillId="0" borderId="40" xfId="0" applyFont="1" applyBorder="1"/>
    <xf numFmtId="170" fontId="74" fillId="0" borderId="40" xfId="1" applyNumberFormat="1" applyFont="1" applyBorder="1"/>
    <xf numFmtId="169" fontId="74" fillId="0" borderId="40" xfId="1" applyNumberFormat="1" applyFont="1" applyBorder="1"/>
    <xf numFmtId="3" fontId="56" fillId="0" borderId="40" xfId="0" applyNumberFormat="1" applyFont="1" applyBorder="1" applyAlignment="1">
      <alignment horizontal="right" vertical="center"/>
    </xf>
    <xf numFmtId="4" fontId="75" fillId="0" borderId="40" xfId="0" applyNumberFormat="1" applyFont="1" applyBorder="1" applyAlignment="1">
      <alignment vertical="center"/>
    </xf>
    <xf numFmtId="4" fontId="57" fillId="0" borderId="0" xfId="0" applyNumberFormat="1" applyFont="1"/>
    <xf numFmtId="0" fontId="76" fillId="0" borderId="0" xfId="0" applyFont="1"/>
    <xf numFmtId="4" fontId="75" fillId="12" borderId="40" xfId="0" applyNumberFormat="1" applyFont="1" applyFill="1" applyBorder="1" applyAlignment="1">
      <alignment vertical="center"/>
    </xf>
    <xf numFmtId="3" fontId="16" fillId="0" borderId="1" xfId="0" applyNumberFormat="1" applyFont="1" applyBorder="1" applyAlignment="1">
      <alignment horizontal="left" vertical="center" wrapText="1"/>
    </xf>
    <xf numFmtId="166" fontId="3" fillId="0" borderId="1" xfId="1" applyNumberFormat="1" applyFont="1" applyFill="1" applyBorder="1" applyAlignment="1">
      <alignment horizontal="right" vertical="center" wrapText="1"/>
    </xf>
    <xf numFmtId="2"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9" fontId="3" fillId="0" borderId="1" xfId="2" applyFont="1" applyFill="1" applyBorder="1" applyAlignment="1">
      <alignment horizontal="center" vertical="center" wrapText="1"/>
    </xf>
    <xf numFmtId="164" fontId="3" fillId="0" borderId="4" xfId="1" applyFont="1" applyFill="1" applyBorder="1" applyAlignment="1">
      <alignment vertical="center" wrapText="1"/>
    </xf>
    <xf numFmtId="164" fontId="4" fillId="0" borderId="4" xfId="1" applyFont="1" applyFill="1" applyBorder="1" applyAlignment="1">
      <alignment vertical="center" wrapText="1"/>
    </xf>
    <xf numFmtId="3" fontId="4" fillId="0" borderId="4" xfId="1" applyNumberFormat="1" applyFont="1" applyFill="1" applyBorder="1" applyAlignment="1">
      <alignment vertical="center" wrapText="1"/>
    </xf>
    <xf numFmtId="164" fontId="3" fillId="0" borderId="1" xfId="1" applyFont="1" applyFill="1" applyBorder="1" applyAlignment="1">
      <alignment vertical="center" wrapText="1"/>
    </xf>
    <xf numFmtId="4" fontId="3" fillId="0" borderId="4" xfId="1" applyNumberFormat="1" applyFont="1" applyFill="1" applyBorder="1" applyAlignment="1">
      <alignment vertical="center" wrapText="1"/>
    </xf>
    <xf numFmtId="164" fontId="3" fillId="0" borderId="2" xfId="1" applyFont="1" applyFill="1" applyBorder="1" applyAlignment="1">
      <alignment vertical="center" wrapText="1"/>
    </xf>
    <xf numFmtId="164" fontId="4" fillId="0" borderId="2" xfId="1" applyFont="1" applyFill="1" applyBorder="1" applyAlignment="1">
      <alignment vertical="center" wrapText="1"/>
    </xf>
    <xf numFmtId="9" fontId="3" fillId="0" borderId="1" xfId="2" applyFont="1" applyFill="1" applyBorder="1" applyAlignment="1">
      <alignment vertical="center" wrapText="1"/>
    </xf>
    <xf numFmtId="3" fontId="3" fillId="0" borderId="7" xfId="1" applyNumberFormat="1" applyFont="1" applyFill="1" applyBorder="1" applyAlignment="1">
      <alignment horizontal="center" vertical="center" wrapText="1"/>
    </xf>
    <xf numFmtId="3" fontId="3" fillId="0" borderId="7" xfId="1" applyNumberFormat="1" applyFont="1" applyFill="1" applyBorder="1" applyAlignment="1">
      <alignment vertical="center" wrapText="1"/>
    </xf>
    <xf numFmtId="164" fontId="3" fillId="0" borderId="0" xfId="1"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49" fontId="3" fillId="0" borderId="2" xfId="0" applyNumberFormat="1" applyFont="1" applyBorder="1" applyAlignment="1">
      <alignment horizontal="left"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8" xfId="0" applyFont="1" applyBorder="1" applyAlignment="1">
      <alignment horizontal="center" vertical="center" wrapText="1"/>
    </xf>
    <xf numFmtId="0" fontId="2" fillId="0" borderId="8" xfId="0" applyFont="1" applyBorder="1" applyAlignment="1">
      <alignment horizontal="center"/>
    </xf>
    <xf numFmtId="0" fontId="2" fillId="0" borderId="8" xfId="0" applyFont="1" applyBorder="1" applyAlignment="1">
      <alignment horizontal="center" vertical="center"/>
    </xf>
    <xf numFmtId="0" fontId="3" fillId="0" borderId="1" xfId="0" applyFont="1" applyBorder="1" applyAlignment="1">
      <alignmen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 xfId="0" applyFont="1" applyBorder="1" applyAlignment="1">
      <alignment vertical="center" wrapText="1"/>
    </xf>
    <xf numFmtId="0" fontId="24" fillId="0" borderId="1" xfId="0" applyFont="1" applyBorder="1" applyAlignment="1">
      <alignment horizontal="center" vertical="center" wrapText="1"/>
    </xf>
    <xf numFmtId="0" fontId="4" fillId="0" borderId="1" xfId="0" applyFont="1" applyBorder="1" applyAlignment="1">
      <alignment horizontal="center" vertical="center" wrapText="1"/>
    </xf>
    <xf numFmtId="2" fontId="3" fillId="0" borderId="1" xfId="0" applyNumberFormat="1" applyFont="1" applyBorder="1" applyAlignment="1">
      <alignment vertical="center" wrapText="1"/>
    </xf>
    <xf numFmtId="0" fontId="3" fillId="0" borderId="1" xfId="0" applyFont="1" applyBorder="1" applyAlignment="1">
      <alignment horizontal="right"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4" fillId="0" borderId="1" xfId="0" applyFont="1" applyBorder="1" applyAlignment="1">
      <alignment horizontal="center" vertical="top" wrapText="1"/>
    </xf>
    <xf numFmtId="0" fontId="3" fillId="0" borderId="5" xfId="0" applyFont="1" applyBorder="1" applyAlignment="1">
      <alignment horizontal="center" vertical="center" wrapText="1"/>
    </xf>
    <xf numFmtId="3" fontId="25" fillId="0" borderId="1" xfId="0" applyNumberFormat="1" applyFont="1" applyBorder="1" applyAlignment="1">
      <alignment horizontal="center" vertical="center" wrapText="1"/>
    </xf>
    <xf numFmtId="3" fontId="25" fillId="0" borderId="1" xfId="0" applyNumberFormat="1" applyFont="1" applyBorder="1" applyAlignment="1">
      <alignment vertical="center" wrapText="1"/>
    </xf>
    <xf numFmtId="165" fontId="3" fillId="0" borderId="1" xfId="0" applyNumberFormat="1" applyFont="1" applyBorder="1" applyAlignment="1">
      <alignment vertical="center" wrapText="1"/>
    </xf>
    <xf numFmtId="0" fontId="3" fillId="0" borderId="2" xfId="0" applyFont="1" applyBorder="1" applyAlignment="1">
      <alignment horizontal="center"/>
    </xf>
    <xf numFmtId="0" fontId="3" fillId="0" borderId="2" xfId="0" applyFont="1" applyBorder="1" applyAlignment="1">
      <alignment horizontal="center" vertical="center"/>
    </xf>
    <xf numFmtId="0" fontId="3" fillId="0" borderId="2" xfId="0" applyFont="1" applyBorder="1"/>
    <xf numFmtId="0" fontId="3" fillId="0" borderId="3" xfId="0" applyFont="1" applyBorder="1" applyAlignment="1">
      <alignment horizontal="center"/>
    </xf>
    <xf numFmtId="0" fontId="25" fillId="0" borderId="1" xfId="0" applyFont="1" applyBorder="1" applyAlignment="1">
      <alignment horizontal="center" vertical="center" wrapText="1"/>
    </xf>
    <xf numFmtId="2" fontId="3"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0" fontId="3" fillId="0" borderId="3" xfId="0" applyFont="1" applyBorder="1" applyAlignment="1">
      <alignment horizontal="center" vertical="center"/>
    </xf>
    <xf numFmtId="49" fontId="3" fillId="0" borderId="2" xfId="0" applyNumberFormat="1" applyFont="1" applyBorder="1" applyAlignment="1">
      <alignment vertical="center"/>
    </xf>
    <xf numFmtId="3" fontId="3" fillId="0" borderId="1" xfId="0" applyNumberFormat="1" applyFont="1" applyBorder="1" applyAlignment="1">
      <alignment horizontal="center" vertical="center" wrapText="1"/>
    </xf>
    <xf numFmtId="3" fontId="3" fillId="0" borderId="1" xfId="0" applyNumberFormat="1" applyFont="1" applyBorder="1" applyAlignment="1">
      <alignment vertical="center" wrapText="1"/>
    </xf>
    <xf numFmtId="3" fontId="3" fillId="0" borderId="1" xfId="0" applyNumberFormat="1" applyFont="1" applyBorder="1" applyAlignment="1">
      <alignment horizontal="right" vertical="center" wrapText="1"/>
    </xf>
    <xf numFmtId="4" fontId="3" fillId="0" borderId="1" xfId="0" applyNumberFormat="1" applyFont="1" applyBorder="1" applyAlignment="1">
      <alignment vertical="center" wrapText="1"/>
    </xf>
    <xf numFmtId="0" fontId="3" fillId="0" borderId="8" xfId="0" applyFont="1" applyBorder="1" applyAlignment="1">
      <alignment horizontal="left" vertical="center"/>
    </xf>
    <xf numFmtId="4"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wrapText="1"/>
    </xf>
    <xf numFmtId="167" fontId="3" fillId="0" borderId="1" xfId="0" applyNumberFormat="1" applyFont="1" applyBorder="1" applyAlignment="1">
      <alignment horizontal="right" vertical="center" wrapText="1"/>
    </xf>
    <xf numFmtId="49" fontId="3" fillId="0" borderId="4" xfId="0" applyNumberFormat="1" applyFont="1" applyBorder="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164" fontId="3" fillId="0" borderId="1" xfId="0" applyNumberFormat="1" applyFont="1" applyBorder="1" applyAlignment="1">
      <alignment horizontal="right" vertical="center" wrapText="1"/>
    </xf>
    <xf numFmtId="165" fontId="16" fillId="0" borderId="0" xfId="0" applyNumberFormat="1" applyFont="1" applyAlignment="1">
      <alignment horizontal="center"/>
    </xf>
    <xf numFmtId="0" fontId="3" fillId="0" borderId="0" xfId="0" applyFont="1" applyAlignment="1">
      <alignment horizontal="center" vertical="center" wrapText="1"/>
    </xf>
    <xf numFmtId="2" fontId="3" fillId="0" borderId="1" xfId="0" applyNumberFormat="1" applyFont="1" applyBorder="1" applyAlignment="1">
      <alignment horizontal="center" vertical="center" wrapText="1"/>
    </xf>
    <xf numFmtId="3" fontId="2" fillId="0" borderId="0" xfId="0" applyNumberFormat="1" applyFont="1" applyAlignment="1">
      <alignment horizontal="center"/>
    </xf>
    <xf numFmtId="0" fontId="25" fillId="0" borderId="8" xfId="0" applyFont="1" applyBorder="1" applyAlignment="1">
      <alignment horizontal="center" vertical="center" wrapText="1"/>
    </xf>
    <xf numFmtId="167" fontId="3" fillId="0" borderId="1" xfId="0" applyNumberFormat="1" applyFont="1" applyBorder="1" applyAlignment="1">
      <alignment vertical="center" wrapText="1"/>
    </xf>
    <xf numFmtId="165" fontId="3" fillId="0" borderId="1" xfId="0" applyNumberFormat="1" applyFont="1" applyBorder="1" applyAlignment="1">
      <alignment horizontal="center" vertical="center" wrapText="1"/>
    </xf>
    <xf numFmtId="0" fontId="3" fillId="0" borderId="0" xfId="0" applyFont="1" applyAlignment="1">
      <alignment horizontal="right" vertical="center" wrapText="1"/>
    </xf>
    <xf numFmtId="165" fontId="3" fillId="0" borderId="0" xfId="0" applyNumberFormat="1" applyFont="1" applyAlignment="1">
      <alignment horizontal="right" vertical="center" wrapText="1"/>
    </xf>
    <xf numFmtId="0" fontId="3" fillId="0" borderId="1" xfId="0" applyFont="1" applyBorder="1" applyAlignment="1">
      <alignment wrapText="1"/>
    </xf>
    <xf numFmtId="0" fontId="16" fillId="0" borderId="0" xfId="0" applyFont="1" applyAlignment="1">
      <alignment horizontal="left" wrapText="1"/>
    </xf>
    <xf numFmtId="0" fontId="3" fillId="0" borderId="1" xfId="0" applyFont="1" applyBorder="1"/>
    <xf numFmtId="0" fontId="2" fillId="0" borderId="0" xfId="0" applyFont="1" applyAlignment="1">
      <alignment horizontal="left"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vertical="center" wrapText="1"/>
    </xf>
    <xf numFmtId="3" fontId="4" fillId="0" borderId="1" xfId="0" applyNumberFormat="1" applyFont="1" applyBorder="1" applyAlignment="1">
      <alignment vertical="center" wrapText="1"/>
    </xf>
    <xf numFmtId="0" fontId="3" fillId="0" borderId="1" xfId="0" applyFont="1" applyBorder="1" applyAlignment="1">
      <alignment horizontal="left" vertical="top" wrapText="1"/>
    </xf>
    <xf numFmtId="10" fontId="3" fillId="0" borderId="1" xfId="0" applyNumberFormat="1" applyFont="1" applyBorder="1" applyAlignment="1">
      <alignment vertical="center" wrapText="1"/>
    </xf>
    <xf numFmtId="0" fontId="16" fillId="0" borderId="0" xfId="0" applyFont="1" applyAlignment="1">
      <alignment horizontal="center" wrapText="1"/>
    </xf>
    <xf numFmtId="0" fontId="70" fillId="0" borderId="0" xfId="0" applyFont="1"/>
    <xf numFmtId="0" fontId="26" fillId="0" borderId="0" xfId="0" applyFont="1" applyAlignment="1">
      <alignment horizontal="center"/>
    </xf>
    <xf numFmtId="3" fontId="3" fillId="0" borderId="0" xfId="0" applyNumberFormat="1" applyFont="1" applyAlignment="1">
      <alignment horizontal="center"/>
    </xf>
    <xf numFmtId="3" fontId="4" fillId="0" borderId="0" xfId="0" applyNumberFormat="1" applyFont="1" applyAlignment="1">
      <alignment horizontal="center"/>
    </xf>
    <xf numFmtId="0" fontId="3" fillId="0" borderId="1" xfId="0" applyFont="1" applyBorder="1" applyAlignment="1">
      <alignment horizontal="left"/>
    </xf>
    <xf numFmtId="0" fontId="3" fillId="0" borderId="1" xfId="0" applyFont="1" applyBorder="1" applyAlignment="1">
      <alignment horizontal="left" vertical="center" wrapText="1"/>
    </xf>
    <xf numFmtId="0" fontId="71"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 fillId="0" borderId="3" xfId="0" applyFont="1" applyBorder="1" applyAlignment="1">
      <alignment horizontal="center" vertical="center" wrapText="1"/>
    </xf>
    <xf numFmtId="3" fontId="4"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72" fillId="0" borderId="0" xfId="0" applyFont="1" applyAlignment="1">
      <alignment horizontal="left" vertical="top"/>
    </xf>
    <xf numFmtId="3" fontId="3" fillId="0" borderId="0" xfId="0" applyNumberFormat="1" applyFont="1"/>
    <xf numFmtId="0" fontId="25" fillId="0" borderId="1" xfId="0" applyFont="1" applyBorder="1" applyAlignment="1">
      <alignment horizontal="left" vertical="center" wrapText="1"/>
    </xf>
    <xf numFmtId="0" fontId="3" fillId="0" borderId="0" xfId="0" applyFont="1" applyAlignment="1">
      <alignment horizontal="center" wrapText="1"/>
    </xf>
    <xf numFmtId="0" fontId="3" fillId="0" borderId="2" xfId="0" applyFont="1" applyBorder="1" applyAlignment="1">
      <alignment vertical="center" wrapText="1"/>
    </xf>
    <xf numFmtId="2" fontId="3" fillId="0" borderId="2" xfId="0" applyNumberFormat="1" applyFont="1" applyBorder="1" applyAlignment="1">
      <alignment vertical="center" wrapText="1"/>
    </xf>
    <xf numFmtId="3" fontId="4" fillId="0" borderId="2" xfId="0" applyNumberFormat="1" applyFont="1" applyBorder="1" applyAlignment="1">
      <alignment vertical="center" wrapText="1"/>
    </xf>
    <xf numFmtId="0" fontId="4" fillId="0" borderId="2" xfId="0" applyFont="1" applyBorder="1" applyAlignment="1">
      <alignment vertical="center" wrapText="1"/>
    </xf>
    <xf numFmtId="10" fontId="3" fillId="0" borderId="2" xfId="0" applyNumberFormat="1" applyFont="1" applyBorder="1" applyAlignment="1">
      <alignment vertical="center" wrapText="1"/>
    </xf>
    <xf numFmtId="0" fontId="72" fillId="0" borderId="4" xfId="0" applyFont="1" applyBorder="1" applyAlignment="1">
      <alignment vertical="center"/>
    </xf>
    <xf numFmtId="0" fontId="72" fillId="0" borderId="2" xfId="0" applyFont="1" applyBorder="1" applyAlignment="1">
      <alignment vertical="center"/>
    </xf>
    <xf numFmtId="3" fontId="72" fillId="0" borderId="2" xfId="0" applyNumberFormat="1" applyFont="1" applyBorder="1" applyAlignment="1">
      <alignment vertical="center"/>
    </xf>
    <xf numFmtId="3" fontId="73" fillId="0" borderId="2" xfId="0" applyNumberFormat="1" applyFont="1" applyBorder="1" applyAlignment="1">
      <alignment vertical="center"/>
    </xf>
    <xf numFmtId="0" fontId="73" fillId="0" borderId="2" xfId="0" applyFont="1" applyBorder="1" applyAlignment="1">
      <alignment vertical="center"/>
    </xf>
    <xf numFmtId="3" fontId="2" fillId="0" borderId="0" xfId="0" applyNumberFormat="1" applyFont="1" applyAlignment="1">
      <alignment horizontal="center" vertical="center"/>
    </xf>
    <xf numFmtId="0" fontId="25" fillId="0" borderId="0" xfId="0" applyFont="1" applyAlignment="1">
      <alignment horizontal="center" vertical="center" wrapText="1"/>
    </xf>
    <xf numFmtId="3" fontId="3" fillId="0" borderId="0" xfId="0" applyNumberFormat="1" applyFont="1" applyAlignment="1">
      <alignment horizontal="center" vertical="center"/>
    </xf>
    <xf numFmtId="3" fontId="3" fillId="0" borderId="0" xfId="0" applyNumberFormat="1" applyFont="1" applyAlignment="1">
      <alignment vertical="center"/>
    </xf>
    <xf numFmtId="0" fontId="3"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1" xfId="0" applyFont="1" applyBorder="1" applyAlignment="1">
      <alignment vertical="center" wrapText="1"/>
    </xf>
    <xf numFmtId="3" fontId="3" fillId="0" borderId="5"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0" fontId="3" fillId="0" borderId="4" xfId="0" applyFont="1" applyBorder="1" applyAlignment="1">
      <alignment horizontal="center" vertical="center"/>
    </xf>
    <xf numFmtId="3" fontId="25" fillId="0" borderId="0" xfId="0" applyNumberFormat="1" applyFont="1" applyAlignment="1">
      <alignment vertical="center"/>
    </xf>
    <xf numFmtId="4" fontId="59" fillId="0" borderId="0" xfId="0" applyNumberFormat="1" applyFont="1"/>
    <xf numFmtId="0" fontId="25" fillId="0" borderId="0" xfId="0" applyFont="1" applyAlignment="1">
      <alignment vertical="center"/>
    </xf>
    <xf numFmtId="3" fontId="6" fillId="0" borderId="0" xfId="0" applyNumberFormat="1" applyFont="1" applyAlignment="1">
      <alignment vertical="center"/>
    </xf>
    <xf numFmtId="0" fontId="6" fillId="0" borderId="0" xfId="0" applyFont="1" applyAlignment="1">
      <alignment vertical="center"/>
    </xf>
    <xf numFmtId="3" fontId="3" fillId="0" borderId="2" xfId="0" applyNumberFormat="1" applyFont="1" applyBorder="1" applyAlignment="1">
      <alignment horizontal="center" vertical="center"/>
    </xf>
    <xf numFmtId="0" fontId="6" fillId="0" borderId="0" xfId="0" applyFont="1" applyAlignment="1">
      <alignment horizontal="center"/>
    </xf>
    <xf numFmtId="0" fontId="3"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3" fontId="3" fillId="0" borderId="0" xfId="0" applyNumberFormat="1" applyFont="1" applyAlignment="1">
      <alignment horizontal="center" vertical="center" wrapText="1"/>
    </xf>
    <xf numFmtId="3" fontId="3" fillId="0" borderId="7" xfId="0" applyNumberFormat="1" applyFont="1" applyBorder="1" applyAlignment="1">
      <alignment vertical="center" wrapText="1"/>
    </xf>
    <xf numFmtId="0" fontId="6" fillId="0" borderId="0" xfId="0" applyFont="1" applyAlignment="1">
      <alignment vertical="center" wrapText="1"/>
    </xf>
    <xf numFmtId="3" fontId="3" fillId="0" borderId="0" xfId="0" applyNumberFormat="1" applyFont="1" applyAlignment="1">
      <alignment vertical="center" wrapText="1"/>
    </xf>
    <xf numFmtId="49" fontId="3" fillId="0" borderId="3" xfId="0" applyNumberFormat="1" applyFont="1" applyBorder="1" applyAlignment="1">
      <alignment vertical="center"/>
    </xf>
    <xf numFmtId="0" fontId="25" fillId="0" borderId="1" xfId="0" applyFont="1" applyBorder="1"/>
    <xf numFmtId="10" fontId="3" fillId="0" borderId="1" xfId="0" applyNumberFormat="1" applyFont="1" applyBorder="1" applyAlignment="1">
      <alignment horizontal="right" vertical="center" wrapText="1"/>
    </xf>
    <xf numFmtId="10" fontId="3" fillId="0" borderId="19" xfId="0" applyNumberFormat="1" applyFont="1" applyBorder="1" applyAlignment="1">
      <alignment horizontal="right" vertical="center" wrapText="1"/>
    </xf>
    <xf numFmtId="3" fontId="3" fillId="0" borderId="5" xfId="0" applyNumberFormat="1" applyFont="1" applyBorder="1" applyAlignment="1">
      <alignment vertical="center" wrapText="1"/>
    </xf>
    <xf numFmtId="10" fontId="3" fillId="0" borderId="4" xfId="0" applyNumberFormat="1" applyFont="1" applyBorder="1" applyAlignment="1">
      <alignment horizontal="right" vertical="center" wrapText="1"/>
    </xf>
    <xf numFmtId="3" fontId="3" fillId="0" borderId="4" xfId="0" applyNumberFormat="1" applyFont="1" applyBorder="1" applyAlignment="1">
      <alignment horizontal="center" vertical="center" wrapText="1"/>
    </xf>
    <xf numFmtId="3" fontId="2" fillId="0" borderId="0" xfId="0" applyNumberFormat="1" applyFont="1"/>
    <xf numFmtId="9" fontId="3" fillId="0" borderId="0" xfId="0" applyNumberFormat="1" applyFont="1"/>
    <xf numFmtId="3" fontId="4" fillId="0" borderId="3" xfId="0" applyNumberFormat="1" applyFont="1" applyBorder="1" applyAlignment="1">
      <alignment vertical="center" wrapText="1"/>
    </xf>
    <xf numFmtId="3" fontId="2" fillId="0" borderId="0" xfId="0" applyNumberFormat="1" applyFont="1" applyAlignment="1">
      <alignment vertical="center"/>
    </xf>
    <xf numFmtId="9" fontId="3" fillId="0" borderId="0" xfId="0" applyNumberFormat="1" applyFont="1" applyAlignment="1">
      <alignment vertical="center"/>
    </xf>
    <xf numFmtId="10" fontId="3" fillId="0" borderId="0" xfId="0" applyNumberFormat="1" applyFont="1" applyAlignment="1">
      <alignment horizontal="center" vertical="center"/>
    </xf>
    <xf numFmtId="10" fontId="42" fillId="0" borderId="0" xfId="0" applyNumberFormat="1" applyFont="1"/>
    <xf numFmtId="3" fontId="16" fillId="0" borderId="0" xfId="0" applyNumberFormat="1" applyFont="1"/>
    <xf numFmtId="0" fontId="3" fillId="0" borderId="1" xfId="0" applyFont="1" applyBorder="1" applyAlignment="1">
      <alignment horizontal="center"/>
    </xf>
    <xf numFmtId="0" fontId="25" fillId="0" borderId="1" xfId="0" applyFont="1" applyBorder="1" applyAlignment="1">
      <alignment vertical="center" wrapText="1"/>
    </xf>
    <xf numFmtId="3" fontId="3" fillId="0" borderId="40" xfId="9" applyNumberFormat="1" applyFont="1" applyBorder="1" applyAlignment="1">
      <alignment horizontal="center" vertical="center"/>
    </xf>
    <xf numFmtId="3" fontId="3" fillId="0" borderId="40" xfId="9" applyNumberFormat="1" applyFont="1" applyBorder="1" applyAlignment="1">
      <alignment horizontal="center" vertical="center" wrapText="1"/>
    </xf>
    <xf numFmtId="3" fontId="4" fillId="0" borderId="5" xfId="0" applyNumberFormat="1" applyFont="1" applyBorder="1" applyAlignment="1">
      <alignment vertical="center" wrapText="1"/>
    </xf>
    <xf numFmtId="10" fontId="3" fillId="0" borderId="5" xfId="0" applyNumberFormat="1" applyFont="1" applyBorder="1" applyAlignment="1">
      <alignment vertical="center" wrapText="1"/>
    </xf>
    <xf numFmtId="3" fontId="3" fillId="0" borderId="2" xfId="0" applyNumberFormat="1" applyFont="1" applyBorder="1" applyAlignment="1">
      <alignment horizontal="center" vertical="center" wrapText="1"/>
    </xf>
    <xf numFmtId="3" fontId="65" fillId="0" borderId="40" xfId="9" applyNumberFormat="1" applyFont="1" applyBorder="1" applyAlignment="1">
      <alignment horizontal="center" vertical="center"/>
    </xf>
    <xf numFmtId="3" fontId="65" fillId="0" borderId="40" xfId="9" applyNumberFormat="1" applyFont="1" applyBorder="1" applyAlignment="1">
      <alignment horizontal="center" vertical="center" wrapText="1"/>
    </xf>
    <xf numFmtId="0" fontId="67" fillId="0" borderId="0" xfId="0" applyFont="1" applyAlignment="1">
      <alignment horizontal="left"/>
    </xf>
    <xf numFmtId="3" fontId="65" fillId="0" borderId="1" xfId="9" applyNumberFormat="1" applyFont="1" applyBorder="1" applyAlignment="1">
      <alignment horizontal="center" vertical="center"/>
    </xf>
    <xf numFmtId="3" fontId="65" fillId="0" borderId="46" xfId="9" applyNumberFormat="1" applyFont="1" applyBorder="1" applyAlignment="1">
      <alignment horizontal="center" vertical="center" wrapText="1"/>
    </xf>
    <xf numFmtId="3" fontId="65" fillId="0" borderId="42" xfId="9" applyNumberFormat="1" applyFont="1" applyBorder="1" applyAlignment="1">
      <alignment horizontal="center" vertical="center" wrapText="1"/>
    </xf>
    <xf numFmtId="0" fontId="67" fillId="0" borderId="0" xfId="0" applyFont="1" applyAlignment="1">
      <alignment horizontal="left" vertical="center"/>
    </xf>
    <xf numFmtId="0" fontId="3" fillId="0" borderId="40" xfId="9" applyFont="1" applyBorder="1" applyAlignment="1">
      <alignment horizontal="left" vertical="center" wrapText="1"/>
    </xf>
    <xf numFmtId="0" fontId="25" fillId="0" borderId="0" xfId="0" applyFont="1" applyAlignment="1">
      <alignment vertical="center" wrapText="1"/>
    </xf>
    <xf numFmtId="3" fontId="4" fillId="0" borderId="0" xfId="0" applyNumberFormat="1" applyFont="1" applyAlignment="1">
      <alignment horizontal="center" vertical="center" wrapText="1"/>
    </xf>
    <xf numFmtId="3" fontId="4" fillId="0" borderId="0" xfId="0" applyNumberFormat="1" applyFont="1" applyAlignment="1">
      <alignment vertical="center" wrapText="1"/>
    </xf>
    <xf numFmtId="10" fontId="3" fillId="0" borderId="0" xfId="0" applyNumberFormat="1" applyFont="1" applyAlignment="1">
      <alignment vertical="center" wrapText="1"/>
    </xf>
    <xf numFmtId="1" fontId="3" fillId="0" borderId="1" xfId="0" applyNumberFormat="1" applyFont="1" applyBorder="1" applyAlignment="1">
      <alignment vertical="center" wrapText="1"/>
    </xf>
    <xf numFmtId="0" fontId="49" fillId="0" borderId="0" xfId="0" applyFont="1"/>
    <xf numFmtId="0" fontId="49" fillId="0" borderId="0" xfId="0" applyFont="1" applyAlignment="1">
      <alignment horizontal="center"/>
    </xf>
    <xf numFmtId="1" fontId="49" fillId="0" borderId="0" xfId="0" applyNumberFormat="1" applyFont="1"/>
    <xf numFmtId="1" fontId="3" fillId="0" borderId="0" xfId="0" applyNumberFormat="1" applyFont="1"/>
    <xf numFmtId="0" fontId="42"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42" fillId="0" borderId="3" xfId="0" applyFont="1" applyBorder="1" applyAlignment="1">
      <alignment vertical="center" wrapText="1"/>
    </xf>
    <xf numFmtId="0" fontId="42" fillId="0" borderId="17" xfId="0" applyFont="1" applyBorder="1" applyAlignment="1">
      <alignment vertical="center" wrapText="1"/>
    </xf>
    <xf numFmtId="0" fontId="42" fillId="0" borderId="17" xfId="0" applyFont="1" applyBorder="1" applyAlignment="1">
      <alignment horizontal="center" vertical="center" wrapText="1"/>
    </xf>
    <xf numFmtId="0" fontId="4" fillId="0" borderId="17" xfId="0" applyFont="1" applyBorder="1" applyAlignment="1">
      <alignment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6" xfId="0" applyFont="1" applyBorder="1" applyAlignment="1">
      <alignment horizontal="center" vertical="center" wrapText="1"/>
    </xf>
    <xf numFmtId="0" fontId="4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3" fontId="4" fillId="0" borderId="13" xfId="0" applyNumberFormat="1" applyFont="1" applyBorder="1" applyAlignment="1">
      <alignment horizontal="center" vertical="center" wrapText="1"/>
    </xf>
    <xf numFmtId="1" fontId="4" fillId="0" borderId="25"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2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26"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3" fontId="4" fillId="0" borderId="29" xfId="0" applyNumberFormat="1" applyFont="1" applyBorder="1" applyAlignment="1">
      <alignment horizontal="center" vertical="center" wrapText="1"/>
    </xf>
    <xf numFmtId="3" fontId="4" fillId="0" borderId="30" xfId="0" applyNumberFormat="1" applyFont="1" applyBorder="1" applyAlignment="1">
      <alignment horizontal="center" vertical="center" wrapText="1"/>
    </xf>
    <xf numFmtId="3" fontId="4" fillId="0" borderId="28"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3" fontId="4" fillId="0" borderId="31" xfId="0" applyNumberFormat="1" applyFont="1" applyBorder="1" applyAlignment="1">
      <alignment horizontal="center" vertical="center" wrapText="1"/>
    </xf>
    <xf numFmtId="3" fontId="4" fillId="0" borderId="27" xfId="0" applyNumberFormat="1" applyFont="1" applyBorder="1" applyAlignment="1">
      <alignment horizontal="center" vertical="center" wrapText="1"/>
    </xf>
    <xf numFmtId="0" fontId="49" fillId="0" borderId="32" xfId="0" applyFont="1" applyBorder="1" applyAlignment="1">
      <alignment vertical="center" wrapText="1"/>
    </xf>
    <xf numFmtId="0" fontId="49"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49" fillId="0" borderId="34" xfId="0" applyFont="1" applyBorder="1" applyAlignment="1">
      <alignmen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3" fontId="3" fillId="0" borderId="30" xfId="0" applyNumberFormat="1" applyFont="1" applyBorder="1" applyAlignment="1">
      <alignment vertical="center" wrapText="1"/>
    </xf>
    <xf numFmtId="0" fontId="49" fillId="0" borderId="35" xfId="0" applyFont="1" applyBorder="1" applyAlignment="1">
      <alignment horizontal="center" vertical="center" wrapText="1"/>
    </xf>
    <xf numFmtId="0" fontId="49" fillId="0" borderId="36" xfId="0" applyFont="1" applyBorder="1" applyAlignment="1">
      <alignment horizontal="center" vertical="center" wrapText="1"/>
    </xf>
    <xf numFmtId="3" fontId="49" fillId="0" borderId="37" xfId="0" applyNumberFormat="1" applyFont="1" applyBorder="1" applyAlignment="1">
      <alignment horizontal="center" vertical="center" wrapText="1"/>
    </xf>
    <xf numFmtId="164" fontId="49" fillId="0" borderId="28" xfId="1" applyFont="1" applyFill="1" applyBorder="1" applyAlignment="1">
      <alignment horizontal="right" vertical="center" wrapText="1"/>
    </xf>
    <xf numFmtId="164" fontId="49" fillId="0" borderId="29" xfId="1" applyFont="1" applyFill="1" applyBorder="1" applyAlignment="1">
      <alignment horizontal="right" vertical="center" wrapText="1"/>
    </xf>
    <xf numFmtId="1" fontId="49" fillId="0" borderId="29" xfId="1" applyNumberFormat="1" applyFont="1" applyFill="1" applyBorder="1" applyAlignment="1">
      <alignment horizontal="right" vertical="center" wrapText="1"/>
    </xf>
    <xf numFmtId="1" fontId="49" fillId="0" borderId="38" xfId="1" applyNumberFormat="1" applyFont="1" applyFill="1" applyBorder="1" applyAlignment="1">
      <alignment horizontal="right" vertical="center" wrapText="1"/>
    </xf>
    <xf numFmtId="1" fontId="49" fillId="0" borderId="28" xfId="1" applyNumberFormat="1" applyFont="1" applyFill="1" applyBorder="1" applyAlignment="1">
      <alignment horizontal="right" vertical="center" wrapText="1"/>
    </xf>
    <xf numFmtId="3" fontId="3" fillId="0" borderId="29" xfId="1" applyNumberFormat="1" applyFont="1" applyFill="1" applyBorder="1" applyAlignment="1">
      <alignment horizontal="right" vertical="center" wrapText="1"/>
    </xf>
    <xf numFmtId="3" fontId="3" fillId="0" borderId="38" xfId="1" applyNumberFormat="1" applyFont="1" applyFill="1" applyBorder="1" applyAlignment="1">
      <alignment horizontal="right" vertical="center" wrapText="1"/>
    </xf>
    <xf numFmtId="0" fontId="3" fillId="0" borderId="29" xfId="0" applyFont="1" applyBorder="1" applyAlignment="1">
      <alignment vertical="center" wrapText="1"/>
    </xf>
    <xf numFmtId="1" fontId="3" fillId="0" borderId="29" xfId="1" applyNumberFormat="1" applyFont="1" applyFill="1" applyBorder="1" applyAlignment="1">
      <alignment horizontal="right" vertical="center" wrapText="1"/>
    </xf>
    <xf numFmtId="0" fontId="3" fillId="0" borderId="30" xfId="0" applyFont="1" applyBorder="1" applyAlignment="1">
      <alignment vertical="center" wrapText="1"/>
    </xf>
    <xf numFmtId="164" fontId="3" fillId="0" borderId="39" xfId="1" applyFont="1" applyFill="1" applyBorder="1" applyAlignment="1">
      <alignment horizontal="right" vertical="center" wrapText="1"/>
    </xf>
    <xf numFmtId="164" fontId="3" fillId="0" borderId="40" xfId="1" applyFont="1" applyFill="1" applyBorder="1" applyAlignment="1">
      <alignment horizontal="right" vertical="center" wrapText="1"/>
    </xf>
    <xf numFmtId="3" fontId="3" fillId="0" borderId="40" xfId="0" applyNumberFormat="1" applyFont="1" applyBorder="1" applyAlignment="1">
      <alignment vertical="center" wrapText="1"/>
    </xf>
    <xf numFmtId="3" fontId="3" fillId="0" borderId="41" xfId="0" applyNumberFormat="1" applyFont="1" applyBorder="1" applyAlignment="1">
      <alignment vertical="center" wrapText="1"/>
    </xf>
    <xf numFmtId="3" fontId="3" fillId="0" borderId="39" xfId="1" applyNumberFormat="1" applyFont="1" applyFill="1" applyBorder="1" applyAlignment="1">
      <alignment horizontal="right" vertical="center" wrapText="1"/>
    </xf>
    <xf numFmtId="3" fontId="3" fillId="0" borderId="40" xfId="1" applyNumberFormat="1" applyFont="1" applyFill="1" applyBorder="1" applyAlignment="1">
      <alignment horizontal="right" vertical="center" wrapText="1"/>
    </xf>
    <xf numFmtId="3" fontId="3" fillId="0" borderId="28" xfId="1" applyNumberFormat="1" applyFont="1" applyFill="1" applyBorder="1" applyAlignment="1">
      <alignment horizontal="right" vertical="center" wrapText="1"/>
    </xf>
    <xf numFmtId="3" fontId="3" fillId="0" borderId="29" xfId="0" applyNumberFormat="1" applyFont="1" applyBorder="1" applyAlignment="1">
      <alignment vertical="center" wrapText="1"/>
    </xf>
    <xf numFmtId="3" fontId="3" fillId="0" borderId="38" xfId="0" applyNumberFormat="1" applyFont="1" applyBorder="1" applyAlignment="1">
      <alignment vertical="center" wrapText="1"/>
    </xf>
    <xf numFmtId="3" fontId="3" fillId="0" borderId="35" xfId="1" applyNumberFormat="1" applyFont="1" applyFill="1" applyBorder="1" applyAlignment="1">
      <alignment horizontal="right" vertical="center" wrapText="1"/>
    </xf>
    <xf numFmtId="3" fontId="3" fillId="0" borderId="36" xfId="1" applyNumberFormat="1" applyFont="1" applyFill="1" applyBorder="1" applyAlignment="1">
      <alignment horizontal="right" vertical="center" wrapText="1"/>
    </xf>
    <xf numFmtId="3" fontId="3" fillId="0" borderId="36" xfId="0" applyNumberFormat="1" applyFont="1" applyBorder="1" applyAlignment="1">
      <alignment vertical="center" wrapText="1"/>
    </xf>
    <xf numFmtId="3" fontId="3" fillId="0" borderId="42" xfId="0" applyNumberFormat="1" applyFont="1" applyBorder="1" applyAlignment="1">
      <alignment vertical="center" wrapText="1"/>
    </xf>
    <xf numFmtId="3" fontId="3" fillId="0" borderId="43" xfId="1" applyNumberFormat="1" applyFont="1" applyFill="1" applyBorder="1" applyAlignment="1">
      <alignment horizontal="right" vertical="center" wrapText="1"/>
    </xf>
    <xf numFmtId="3" fontId="3" fillId="0" borderId="37" xfId="0" applyNumberFormat="1" applyFont="1" applyBorder="1" applyAlignment="1">
      <alignment vertical="center" wrapText="1"/>
    </xf>
    <xf numFmtId="0" fontId="3" fillId="0" borderId="44" xfId="0" applyFont="1" applyBorder="1" applyAlignment="1">
      <alignment vertical="center" wrapText="1"/>
    </xf>
    <xf numFmtId="0" fontId="49" fillId="0" borderId="45" xfId="0" applyFont="1" applyBorder="1" applyAlignment="1">
      <alignment vertical="center" wrapText="1"/>
    </xf>
    <xf numFmtId="168" fontId="3" fillId="0" borderId="46" xfId="0" applyNumberFormat="1" applyFont="1" applyBorder="1" applyAlignment="1">
      <alignment horizontal="center" vertical="center" wrapText="1"/>
    </xf>
    <xf numFmtId="168" fontId="3" fillId="0" borderId="45" xfId="0" applyNumberFormat="1" applyFont="1" applyBorder="1" applyAlignment="1">
      <alignment horizontal="center" vertical="center" wrapText="1"/>
    </xf>
    <xf numFmtId="168" fontId="49" fillId="0" borderId="45" xfId="0" applyNumberFormat="1" applyFont="1" applyBorder="1" applyAlignment="1">
      <alignment vertical="center" wrapText="1"/>
    </xf>
    <xf numFmtId="168" fontId="3" fillId="0" borderId="39" xfId="0" applyNumberFormat="1" applyFont="1" applyBorder="1" applyAlignment="1">
      <alignment horizontal="center" vertical="center" wrapText="1"/>
    </xf>
    <xf numFmtId="168" fontId="3" fillId="0" borderId="40" xfId="0" applyNumberFormat="1" applyFont="1" applyBorder="1" applyAlignment="1">
      <alignment horizontal="center" vertical="center" wrapText="1"/>
    </xf>
    <xf numFmtId="168" fontId="3" fillId="0" borderId="41" xfId="0" applyNumberFormat="1" applyFont="1" applyBorder="1" applyAlignment="1">
      <alignment vertical="center" wrapText="1"/>
    </xf>
    <xf numFmtId="0" fontId="49" fillId="0" borderId="39" xfId="0" applyFont="1" applyBorder="1" applyAlignment="1">
      <alignment horizontal="center" vertical="center" wrapText="1"/>
    </xf>
    <xf numFmtId="0" fontId="49" fillId="0" borderId="40" xfId="0" applyFont="1" applyBorder="1" applyAlignment="1">
      <alignment horizontal="center" vertical="center" wrapText="1"/>
    </xf>
    <xf numFmtId="168" fontId="3" fillId="0" borderId="41" xfId="0" applyNumberFormat="1" applyFont="1" applyBorder="1" applyAlignment="1">
      <alignment horizontal="center" vertical="center" wrapText="1"/>
    </xf>
    <xf numFmtId="164" fontId="49" fillId="0" borderId="39" xfId="1" applyFont="1" applyFill="1" applyBorder="1" applyAlignment="1">
      <alignment horizontal="right" vertical="center" wrapText="1"/>
    </xf>
    <xf numFmtId="164" fontId="49" fillId="0" borderId="40" xfId="1" applyFont="1" applyFill="1" applyBorder="1" applyAlignment="1">
      <alignment horizontal="right" vertical="center" wrapText="1"/>
    </xf>
    <xf numFmtId="1" fontId="49" fillId="0" borderId="40" xfId="1" applyNumberFormat="1" applyFont="1" applyFill="1" applyBorder="1" applyAlignment="1">
      <alignment horizontal="right" vertical="center" wrapText="1"/>
    </xf>
    <xf numFmtId="1" fontId="49" fillId="0" borderId="47" xfId="1" applyNumberFormat="1" applyFont="1" applyFill="1" applyBorder="1" applyAlignment="1">
      <alignment horizontal="right" vertical="center" wrapText="1"/>
    </xf>
    <xf numFmtId="1" fontId="49" fillId="0" borderId="39" xfId="1" applyNumberFormat="1" applyFont="1" applyFill="1" applyBorder="1" applyAlignment="1">
      <alignment horizontal="right" vertical="center" wrapText="1"/>
    </xf>
    <xf numFmtId="3" fontId="3" fillId="0" borderId="47" xfId="1" applyNumberFormat="1" applyFont="1" applyFill="1" applyBorder="1" applyAlignment="1">
      <alignment horizontal="right" vertical="center" wrapText="1"/>
    </xf>
    <xf numFmtId="168" fontId="3" fillId="0" borderId="40" xfId="0" applyNumberFormat="1" applyFont="1" applyBorder="1" applyAlignment="1">
      <alignment vertical="center" wrapText="1"/>
    </xf>
    <xf numFmtId="1" fontId="3" fillId="0" borderId="40" xfId="1" applyNumberFormat="1" applyFont="1" applyFill="1" applyBorder="1" applyAlignment="1">
      <alignment horizontal="right" vertical="center" wrapText="1"/>
    </xf>
    <xf numFmtId="168" fontId="3" fillId="0" borderId="39" xfId="1" applyNumberFormat="1" applyFont="1" applyFill="1" applyBorder="1" applyAlignment="1">
      <alignment horizontal="right" vertical="center" wrapText="1"/>
    </xf>
    <xf numFmtId="168" fontId="3" fillId="0" borderId="40" xfId="1" applyNumberFormat="1" applyFont="1" applyFill="1" applyBorder="1" applyAlignment="1">
      <alignment horizontal="right" vertical="center" wrapText="1"/>
    </xf>
    <xf numFmtId="3" fontId="3" fillId="0" borderId="47" xfId="0" applyNumberFormat="1" applyFont="1" applyBorder="1" applyAlignment="1">
      <alignment vertical="center" wrapText="1"/>
    </xf>
    <xf numFmtId="3" fontId="3" fillId="0" borderId="48" xfId="1" applyNumberFormat="1" applyFont="1" applyFill="1" applyBorder="1" applyAlignment="1">
      <alignment horizontal="right" vertical="center" wrapText="1"/>
    </xf>
    <xf numFmtId="4" fontId="3" fillId="0" borderId="40" xfId="0" applyNumberFormat="1" applyFont="1" applyBorder="1" applyAlignment="1">
      <alignment vertical="center" wrapText="1"/>
    </xf>
    <xf numFmtId="0" fontId="3" fillId="0" borderId="46" xfId="0" applyFont="1" applyBorder="1" applyAlignment="1">
      <alignment horizontal="left" vertical="center" wrapText="1"/>
    </xf>
    <xf numFmtId="0" fontId="49"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3" fontId="49" fillId="0" borderId="41" xfId="0" applyNumberFormat="1" applyFont="1" applyBorder="1" applyAlignment="1">
      <alignment horizontal="center"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3" fillId="0" borderId="49" xfId="0" applyFont="1" applyBorder="1" applyAlignment="1">
      <alignment horizontal="left" vertical="center" wrapText="1"/>
    </xf>
    <xf numFmtId="168" fontId="49" fillId="0" borderId="41" xfId="0" applyNumberFormat="1" applyFont="1" applyBorder="1" applyAlignment="1">
      <alignment horizontal="center" vertical="center" wrapText="1"/>
    </xf>
    <xf numFmtId="168" fontId="49" fillId="0" borderId="39" xfId="1" applyNumberFormat="1" applyFont="1" applyFill="1" applyBorder="1" applyAlignment="1">
      <alignment horizontal="right" vertical="center" wrapText="1"/>
    </xf>
    <xf numFmtId="168" fontId="49" fillId="0" borderId="40" xfId="1" applyNumberFormat="1" applyFont="1" applyFill="1" applyBorder="1" applyAlignment="1">
      <alignment horizontal="right" vertical="center" wrapText="1"/>
    </xf>
    <xf numFmtId="168" fontId="49" fillId="0" borderId="46" xfId="0" applyNumberFormat="1" applyFont="1" applyBorder="1" applyAlignment="1">
      <alignment horizontal="center" vertical="center" wrapText="1"/>
    </xf>
    <xf numFmtId="168" fontId="3" fillId="0" borderId="46" xfId="0" applyNumberFormat="1" applyFont="1" applyBorder="1" applyAlignment="1">
      <alignment horizontal="left" vertical="center" wrapText="1"/>
    </xf>
    <xf numFmtId="0" fontId="3" fillId="0" borderId="46" xfId="0" applyFont="1" applyBorder="1" applyAlignment="1">
      <alignment vertical="center" wrapText="1"/>
    </xf>
    <xf numFmtId="4" fontId="3" fillId="0" borderId="40" xfId="1" applyNumberFormat="1" applyFont="1" applyFill="1" applyBorder="1" applyAlignment="1">
      <alignment horizontal="right" vertical="center" wrapText="1"/>
    </xf>
    <xf numFmtId="4" fontId="3" fillId="0" borderId="41" xfId="0" applyNumberFormat="1" applyFont="1" applyBorder="1" applyAlignment="1">
      <alignment vertical="center" wrapText="1"/>
    </xf>
    <xf numFmtId="4" fontId="3" fillId="0" borderId="39" xfId="1" applyNumberFormat="1" applyFont="1" applyFill="1" applyBorder="1" applyAlignment="1">
      <alignment horizontal="right" vertical="center" wrapText="1"/>
    </xf>
    <xf numFmtId="4" fontId="3" fillId="0" borderId="47" xfId="0" applyNumberFormat="1" applyFont="1" applyBorder="1" applyAlignment="1">
      <alignment vertical="center" wrapText="1"/>
    </xf>
    <xf numFmtId="4" fontId="3" fillId="0" borderId="29" xfId="1" applyNumberFormat="1" applyFont="1" applyFill="1" applyBorder="1" applyAlignment="1">
      <alignment horizontal="right" vertical="center" wrapText="1"/>
    </xf>
    <xf numFmtId="4" fontId="3" fillId="0" borderId="48" xfId="1" applyNumberFormat="1" applyFont="1" applyFill="1" applyBorder="1" applyAlignment="1">
      <alignment horizontal="right" vertical="center" wrapText="1"/>
    </xf>
    <xf numFmtId="0" fontId="3" fillId="0" borderId="50" xfId="0" applyFont="1" applyBorder="1" applyAlignment="1">
      <alignment vertical="center" wrapText="1"/>
    </xf>
    <xf numFmtId="0" fontId="3" fillId="0" borderId="33" xfId="0" applyFont="1" applyBorder="1" applyAlignment="1">
      <alignment vertical="center" wrapText="1"/>
    </xf>
    <xf numFmtId="0" fontId="49" fillId="0" borderId="45" xfId="0" applyFont="1" applyBorder="1" applyAlignment="1">
      <alignment horizontal="center" vertical="center" wrapText="1"/>
    </xf>
    <xf numFmtId="0" fontId="49" fillId="0" borderId="41" xfId="0" applyFont="1" applyBorder="1" applyAlignment="1">
      <alignment horizontal="center" vertical="center" wrapText="1"/>
    </xf>
    <xf numFmtId="0" fontId="3" fillId="0" borderId="51" xfId="0" applyFont="1" applyBorder="1" applyAlignment="1">
      <alignment vertical="center" wrapText="1"/>
    </xf>
    <xf numFmtId="0" fontId="49" fillId="0" borderId="39" xfId="0" applyFont="1" applyBorder="1" applyAlignment="1">
      <alignment horizontal="right" vertical="center" wrapText="1"/>
    </xf>
    <xf numFmtId="0" fontId="49" fillId="0" borderId="40" xfId="0" applyFont="1" applyBorder="1" applyAlignment="1">
      <alignment horizontal="right" vertical="center" wrapText="1"/>
    </xf>
    <xf numFmtId="1" fontId="49" fillId="0" borderId="40" xfId="0" applyNumberFormat="1" applyFont="1" applyBorder="1" applyAlignment="1">
      <alignment horizontal="right" vertical="center" wrapText="1"/>
    </xf>
    <xf numFmtId="1" fontId="49" fillId="0" borderId="47" xfId="0" applyNumberFormat="1" applyFont="1" applyBorder="1" applyAlignment="1">
      <alignment horizontal="right" vertical="center" wrapText="1"/>
    </xf>
    <xf numFmtId="4" fontId="49" fillId="0" borderId="41" xfId="0" applyNumberFormat="1" applyFont="1" applyBorder="1" applyAlignment="1">
      <alignment horizontal="center" vertical="center" wrapText="1"/>
    </xf>
    <xf numFmtId="3" fontId="3" fillId="0" borderId="46" xfId="0" applyNumberFormat="1" applyFont="1" applyBorder="1" applyAlignment="1">
      <alignment vertical="center" wrapText="1"/>
    </xf>
    <xf numFmtId="3" fontId="3" fillId="0" borderId="50" xfId="0" applyNumberFormat="1" applyFont="1" applyBorder="1" applyAlignment="1">
      <alignment vertical="center" wrapText="1"/>
    </xf>
    <xf numFmtId="3" fontId="3" fillId="0" borderId="39" xfId="0" applyNumberFormat="1" applyFont="1" applyBorder="1" applyAlignment="1">
      <alignment horizontal="right" vertical="center" wrapText="1"/>
    </xf>
    <xf numFmtId="3" fontId="3" fillId="0" borderId="40" xfId="0" applyNumberFormat="1" applyFont="1" applyBorder="1" applyAlignment="1">
      <alignment horizontal="right" vertical="center" wrapText="1"/>
    </xf>
    <xf numFmtId="3" fontId="3" fillId="0" borderId="41" xfId="0" applyNumberFormat="1" applyFont="1" applyBorder="1" applyAlignment="1">
      <alignment horizontal="right" vertical="center" wrapText="1"/>
    </xf>
    <xf numFmtId="3" fontId="49" fillId="0" borderId="39" xfId="0" applyNumberFormat="1" applyFont="1" applyBorder="1" applyAlignment="1">
      <alignment horizontal="right" vertical="center" wrapText="1"/>
    </xf>
    <xf numFmtId="3" fontId="49" fillId="0" borderId="40" xfId="0" applyNumberFormat="1" applyFont="1" applyBorder="1" applyAlignment="1">
      <alignment horizontal="right" vertical="center" wrapText="1"/>
    </xf>
    <xf numFmtId="3" fontId="3" fillId="0" borderId="39" xfId="0" applyNumberFormat="1" applyFont="1" applyBorder="1" applyAlignment="1">
      <alignment vertical="center" wrapText="1"/>
    </xf>
    <xf numFmtId="3" fontId="3" fillId="0" borderId="52" xfId="0" applyNumberFormat="1" applyFont="1" applyBorder="1" applyAlignment="1">
      <alignment vertical="center" wrapText="1"/>
    </xf>
    <xf numFmtId="3" fontId="3" fillId="0" borderId="53" xfId="0" applyNumberFormat="1" applyFont="1" applyBorder="1" applyAlignment="1">
      <alignment vertical="center" wrapText="1"/>
    </xf>
    <xf numFmtId="3" fontId="3" fillId="0" borderId="48" xfId="0" applyNumberFormat="1" applyFont="1" applyBorder="1" applyAlignment="1">
      <alignment vertical="center" wrapText="1"/>
    </xf>
    <xf numFmtId="0" fontId="3" fillId="0" borderId="47" xfId="0" applyFont="1" applyBorder="1" applyAlignment="1">
      <alignment vertical="center" wrapText="1"/>
    </xf>
    <xf numFmtId="168" fontId="49" fillId="0" borderId="39" xfId="1" applyNumberFormat="1" applyFont="1" applyFill="1" applyBorder="1" applyAlignment="1">
      <alignment horizontal="center" vertical="center" wrapText="1"/>
    </xf>
    <xf numFmtId="168" fontId="49" fillId="0" borderId="40" xfId="1" applyNumberFormat="1" applyFont="1" applyFill="1" applyBorder="1" applyAlignment="1">
      <alignment horizontal="center" vertical="center" wrapText="1"/>
    </xf>
    <xf numFmtId="1" fontId="3" fillId="0" borderId="39" xfId="1" applyNumberFormat="1" applyFont="1" applyFill="1" applyBorder="1" applyAlignment="1">
      <alignment horizontal="right" vertical="center" wrapText="1"/>
    </xf>
    <xf numFmtId="3" fontId="3" fillId="0" borderId="40" xfId="1" applyNumberFormat="1" applyFont="1" applyFill="1" applyBorder="1" applyAlignment="1">
      <alignment horizontal="center" vertical="center" wrapText="1"/>
    </xf>
    <xf numFmtId="3" fontId="3" fillId="0" borderId="39" xfId="0" applyNumberFormat="1" applyFont="1" applyBorder="1" applyAlignment="1">
      <alignment horizontal="center" vertical="center" wrapText="1"/>
    </xf>
    <xf numFmtId="3" fontId="3" fillId="0" borderId="40" xfId="0" applyNumberFormat="1" applyFont="1" applyBorder="1" applyAlignment="1">
      <alignment horizontal="center" vertical="center" wrapText="1"/>
    </xf>
    <xf numFmtId="1" fontId="3" fillId="0" borderId="48" xfId="1" applyNumberFormat="1" applyFont="1" applyFill="1" applyBorder="1" applyAlignment="1">
      <alignment horizontal="right" vertical="center" wrapText="1"/>
    </xf>
    <xf numFmtId="169" fontId="3" fillId="0" borderId="41" xfId="0" applyNumberFormat="1" applyFont="1" applyBorder="1" applyAlignment="1">
      <alignment vertical="center" wrapText="1"/>
    </xf>
    <xf numFmtId="3" fontId="3" fillId="0" borderId="28" xfId="0" applyNumberFormat="1" applyFont="1" applyBorder="1" applyAlignment="1">
      <alignment vertical="center" wrapText="1"/>
    </xf>
    <xf numFmtId="3" fontId="3" fillId="0" borderId="54" xfId="1" applyNumberFormat="1" applyFont="1" applyFill="1" applyBorder="1" applyAlignment="1">
      <alignment horizontal="right" vertical="center" wrapText="1"/>
    </xf>
    <xf numFmtId="0" fontId="3" fillId="0" borderId="39" xfId="0" applyFont="1" applyBorder="1" applyAlignment="1">
      <alignment horizontal="right" vertical="center" wrapText="1"/>
    </xf>
    <xf numFmtId="0" fontId="3" fillId="0" borderId="40" xfId="0" applyFont="1" applyBorder="1" applyAlignment="1">
      <alignment horizontal="right" vertical="center" wrapText="1"/>
    </xf>
    <xf numFmtId="3" fontId="3" fillId="0" borderId="47" xfId="0" applyNumberFormat="1" applyFont="1" applyBorder="1" applyAlignment="1">
      <alignment horizontal="right" vertical="center" wrapText="1"/>
    </xf>
    <xf numFmtId="0" fontId="3" fillId="0" borderId="28" xfId="0" applyFont="1" applyBorder="1" applyAlignment="1">
      <alignment horizontal="right" vertical="center" wrapText="1"/>
    </xf>
    <xf numFmtId="0" fontId="3" fillId="0" borderId="29" xfId="0" applyFont="1" applyBorder="1" applyAlignment="1">
      <alignment horizontal="right" vertical="center" wrapText="1"/>
    </xf>
    <xf numFmtId="3" fontId="3" fillId="0" borderId="30" xfId="0" applyNumberFormat="1" applyFont="1" applyBorder="1" applyAlignment="1">
      <alignment horizontal="right" vertical="center" wrapText="1"/>
    </xf>
    <xf numFmtId="168" fontId="49" fillId="0" borderId="28" xfId="1" applyNumberFormat="1" applyFont="1" applyFill="1" applyBorder="1" applyAlignment="1">
      <alignment horizontal="center" vertical="center" wrapText="1"/>
    </xf>
    <xf numFmtId="168" fontId="49" fillId="0" borderId="29" xfId="1" applyNumberFormat="1" applyFont="1" applyFill="1" applyBorder="1" applyAlignment="1">
      <alignment horizontal="center" vertical="center" wrapText="1"/>
    </xf>
    <xf numFmtId="3" fontId="49" fillId="0" borderId="30" xfId="0" applyNumberFormat="1" applyFont="1" applyBorder="1" applyAlignment="1">
      <alignment horizontal="center" vertical="center" wrapText="1"/>
    </xf>
    <xf numFmtId="168" fontId="49" fillId="0" borderId="28" xfId="1" applyNumberFormat="1" applyFont="1" applyFill="1" applyBorder="1" applyAlignment="1">
      <alignment horizontal="right" vertical="center" wrapText="1"/>
    </xf>
    <xf numFmtId="168" fontId="49" fillId="0" borderId="29" xfId="1" applyNumberFormat="1" applyFont="1" applyFill="1" applyBorder="1" applyAlignment="1">
      <alignment horizontal="right" vertical="center" wrapText="1"/>
    </xf>
    <xf numFmtId="3" fontId="3" fillId="0" borderId="29" xfId="0" applyNumberFormat="1" applyFont="1" applyBorder="1" applyAlignment="1">
      <alignment horizontal="right" vertical="center" wrapText="1"/>
    </xf>
    <xf numFmtId="3" fontId="3" fillId="0" borderId="38" xfId="0" applyNumberFormat="1" applyFont="1" applyBorder="1" applyAlignment="1">
      <alignment horizontal="right" vertical="center" wrapText="1"/>
    </xf>
    <xf numFmtId="168" fontId="3" fillId="0" borderId="28" xfId="1" applyNumberFormat="1" applyFont="1" applyFill="1" applyBorder="1" applyAlignment="1">
      <alignment horizontal="right" vertical="center" wrapText="1"/>
    </xf>
    <xf numFmtId="168" fontId="3" fillId="0" borderId="29" xfId="1" applyNumberFormat="1" applyFont="1" applyFill="1" applyBorder="1" applyAlignment="1">
      <alignment horizontal="right" vertical="center" wrapText="1"/>
    </xf>
    <xf numFmtId="3" fontId="3" fillId="0" borderId="29" xfId="1" applyNumberFormat="1" applyFont="1" applyFill="1" applyBorder="1" applyAlignment="1">
      <alignment horizontal="center" vertical="center" wrapText="1"/>
    </xf>
    <xf numFmtId="3" fontId="3" fillId="0" borderId="28" xfId="0" applyNumberFormat="1" applyFont="1" applyBorder="1" applyAlignment="1">
      <alignment horizontal="center" vertical="center" wrapText="1"/>
    </xf>
    <xf numFmtId="3" fontId="3" fillId="0" borderId="29" xfId="0" applyNumberFormat="1" applyFont="1" applyBorder="1" applyAlignment="1">
      <alignment horizontal="center" vertical="center" wrapText="1"/>
    </xf>
    <xf numFmtId="0" fontId="3" fillId="0" borderId="38" xfId="0" applyFont="1" applyBorder="1" applyAlignment="1">
      <alignment vertical="center" wrapText="1"/>
    </xf>
    <xf numFmtId="3" fontId="35" fillId="0" borderId="47" xfId="0" applyNumberFormat="1" applyFont="1" applyBorder="1" applyAlignment="1">
      <alignment vertical="center" wrapText="1"/>
    </xf>
    <xf numFmtId="0" fontId="49" fillId="0" borderId="55" xfId="0" applyFont="1" applyBorder="1" applyAlignment="1">
      <alignment vertical="center" wrapText="1"/>
    </xf>
    <xf numFmtId="0" fontId="49" fillId="0" borderId="56"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7" xfId="0" applyFont="1" applyBorder="1" applyAlignment="1">
      <alignment horizontal="right" vertical="center" wrapText="1"/>
    </xf>
    <xf numFmtId="0" fontId="3" fillId="0" borderId="58" xfId="0" applyFont="1" applyBorder="1" applyAlignment="1">
      <alignment horizontal="right" vertical="center" wrapText="1"/>
    </xf>
    <xf numFmtId="3" fontId="3" fillId="0" borderId="59" xfId="0" applyNumberFormat="1" applyFont="1" applyBorder="1" applyAlignment="1">
      <alignment horizontal="right" vertical="center" wrapText="1"/>
    </xf>
    <xf numFmtId="168" fontId="49" fillId="0" borderId="57" xfId="1" applyNumberFormat="1" applyFont="1" applyFill="1" applyBorder="1" applyAlignment="1">
      <alignment horizontal="center" vertical="center" wrapText="1"/>
    </xf>
    <xf numFmtId="168" fontId="49" fillId="0" borderId="58" xfId="1" applyNumberFormat="1" applyFont="1" applyFill="1" applyBorder="1" applyAlignment="1">
      <alignment horizontal="center" vertical="center" wrapText="1"/>
    </xf>
    <xf numFmtId="3" fontId="49" fillId="0" borderId="59" xfId="0" applyNumberFormat="1" applyFont="1" applyBorder="1" applyAlignment="1">
      <alignment horizontal="center" vertical="center" wrapText="1"/>
    </xf>
    <xf numFmtId="168" fontId="49" fillId="0" borderId="57" xfId="1" applyNumberFormat="1" applyFont="1" applyFill="1" applyBorder="1" applyAlignment="1">
      <alignment horizontal="right" vertical="center" wrapText="1"/>
    </xf>
    <xf numFmtId="168" fontId="49" fillId="0" borderId="58" xfId="1" applyNumberFormat="1" applyFont="1" applyFill="1" applyBorder="1" applyAlignment="1">
      <alignment horizontal="right" vertical="center" wrapText="1"/>
    </xf>
    <xf numFmtId="1" fontId="49" fillId="0" borderId="58" xfId="1" applyNumberFormat="1" applyFont="1" applyFill="1" applyBorder="1" applyAlignment="1">
      <alignment horizontal="right" vertical="center" wrapText="1"/>
    </xf>
    <xf numFmtId="1" fontId="49" fillId="0" borderId="60" xfId="1" applyNumberFormat="1" applyFont="1" applyFill="1" applyBorder="1" applyAlignment="1">
      <alignment horizontal="right" vertical="center" wrapText="1"/>
    </xf>
    <xf numFmtId="1" fontId="49" fillId="0" borderId="57" xfId="1" applyNumberFormat="1" applyFont="1" applyFill="1" applyBorder="1" applyAlignment="1">
      <alignment horizontal="right" vertical="center" wrapText="1"/>
    </xf>
    <xf numFmtId="3" fontId="3" fillId="0" borderId="58" xfId="0" applyNumberFormat="1" applyFont="1" applyBorder="1" applyAlignment="1">
      <alignment horizontal="right" vertical="center" wrapText="1"/>
    </xf>
    <xf numFmtId="3" fontId="3" fillId="0" borderId="60" xfId="0" applyNumberFormat="1" applyFont="1" applyBorder="1" applyAlignment="1">
      <alignment horizontal="right" vertical="center" wrapText="1"/>
    </xf>
    <xf numFmtId="3" fontId="3" fillId="0" borderId="58" xfId="0" applyNumberFormat="1" applyFont="1" applyBorder="1" applyAlignment="1">
      <alignment vertical="center" wrapText="1"/>
    </xf>
    <xf numFmtId="1" fontId="3" fillId="0" borderId="58" xfId="1" applyNumberFormat="1" applyFont="1" applyFill="1" applyBorder="1" applyAlignment="1">
      <alignment horizontal="right" vertical="center" wrapText="1"/>
    </xf>
    <xf numFmtId="3" fontId="3" fillId="0" borderId="59" xfId="0" applyNumberFormat="1" applyFont="1" applyBorder="1" applyAlignment="1">
      <alignment vertical="center" wrapText="1"/>
    </xf>
    <xf numFmtId="168" fontId="3" fillId="0" borderId="57" xfId="1" applyNumberFormat="1" applyFont="1" applyFill="1" applyBorder="1" applyAlignment="1">
      <alignment horizontal="right" vertical="center" wrapText="1"/>
    </xf>
    <xf numFmtId="168" fontId="3" fillId="0" borderId="58" xfId="1" applyNumberFormat="1" applyFont="1" applyFill="1" applyBorder="1" applyAlignment="1">
      <alignment horizontal="right" vertical="center" wrapText="1"/>
    </xf>
    <xf numFmtId="3" fontId="3" fillId="0" borderId="57" xfId="1" applyNumberFormat="1" applyFont="1" applyFill="1" applyBorder="1" applyAlignment="1">
      <alignment horizontal="right" vertical="center" wrapText="1"/>
    </xf>
    <xf numFmtId="3" fontId="3" fillId="0" borderId="58" xfId="1" applyNumberFormat="1" applyFont="1" applyFill="1" applyBorder="1" applyAlignment="1">
      <alignment horizontal="right" vertical="center" wrapText="1"/>
    </xf>
    <xf numFmtId="3" fontId="3" fillId="0" borderId="58" xfId="1" applyNumberFormat="1" applyFont="1" applyFill="1" applyBorder="1" applyAlignment="1">
      <alignment horizontal="center" vertical="center" wrapText="1"/>
    </xf>
    <xf numFmtId="3" fontId="3" fillId="0" borderId="57" xfId="0" applyNumberFormat="1" applyFont="1" applyBorder="1" applyAlignment="1">
      <alignment horizontal="center" vertical="center" wrapText="1"/>
    </xf>
    <xf numFmtId="3" fontId="3" fillId="0" borderId="58" xfId="0" applyNumberFormat="1" applyFont="1" applyBorder="1" applyAlignment="1">
      <alignment horizontal="center" vertical="center" wrapText="1"/>
    </xf>
    <xf numFmtId="3" fontId="3" fillId="0" borderId="60" xfId="0" applyNumberFormat="1" applyFont="1" applyBorder="1" applyAlignment="1">
      <alignment vertical="center" wrapText="1"/>
    </xf>
    <xf numFmtId="3" fontId="3" fillId="0" borderId="61" xfId="1" applyNumberFormat="1" applyFont="1" applyFill="1" applyBorder="1" applyAlignment="1">
      <alignment horizontal="right" vertical="center" wrapText="1"/>
    </xf>
    <xf numFmtId="3" fontId="3" fillId="0" borderId="24" xfId="1" applyNumberFormat="1" applyFont="1" applyFill="1" applyBorder="1" applyAlignment="1">
      <alignment horizontal="right" vertical="center" wrapText="1"/>
    </xf>
    <xf numFmtId="3" fontId="3" fillId="0" borderId="25" xfId="1" applyNumberFormat="1" applyFont="1" applyFill="1" applyBorder="1" applyAlignment="1">
      <alignment horizontal="right" vertical="center" wrapText="1"/>
    </xf>
    <xf numFmtId="3" fontId="35" fillId="0" borderId="60" xfId="0" applyNumberFormat="1" applyFont="1" applyBorder="1" applyAlignment="1">
      <alignment vertical="center" wrapText="1"/>
    </xf>
    <xf numFmtId="0" fontId="3" fillId="0" borderId="56" xfId="0" applyFont="1" applyBorder="1" applyAlignment="1">
      <alignment horizontal="left" vertical="center" wrapText="1"/>
    </xf>
    <xf numFmtId="0" fontId="51" fillId="0" borderId="0" xfId="0" applyFont="1" applyAlignment="1">
      <alignment vertical="center"/>
    </xf>
    <xf numFmtId="0" fontId="49" fillId="0" borderId="0" xfId="0" applyFont="1" applyAlignment="1">
      <alignment horizontal="center" vertical="center"/>
    </xf>
    <xf numFmtId="0" fontId="49" fillId="0" borderId="0" xfId="0" applyFont="1" applyAlignment="1">
      <alignment vertical="center"/>
    </xf>
    <xf numFmtId="1" fontId="49" fillId="0" borderId="0" xfId="0" applyNumberFormat="1" applyFont="1" applyAlignment="1">
      <alignment vertical="center"/>
    </xf>
    <xf numFmtId="1" fontId="3" fillId="0" borderId="0" xfId="0" applyNumberFormat="1" applyFont="1" applyAlignment="1">
      <alignment vertical="center"/>
    </xf>
    <xf numFmtId="0" fontId="42" fillId="0" borderId="0" xfId="0" applyFont="1" applyAlignment="1">
      <alignment vertical="center"/>
    </xf>
    <xf numFmtId="3" fontId="35" fillId="0" borderId="40" xfId="0" applyNumberFormat="1" applyFont="1" applyBorder="1" applyAlignment="1">
      <alignment vertical="center" wrapText="1"/>
    </xf>
    <xf numFmtId="3" fontId="35" fillId="0" borderId="58" xfId="0" applyNumberFormat="1" applyFont="1" applyBorder="1" applyAlignment="1">
      <alignment vertical="center" wrapText="1"/>
    </xf>
    <xf numFmtId="0" fontId="4" fillId="0" borderId="1" xfId="0" applyFont="1" applyBorder="1" applyAlignment="1">
      <alignment horizontal="center" vertical="top" wrapText="1"/>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xf numFmtId="0" fontId="3"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1" xfId="0" applyFont="1" applyBorder="1" applyAlignment="1">
      <alignment horizontal="center" vertical="center" wrapText="1"/>
    </xf>
    <xf numFmtId="0" fontId="3" fillId="0" borderId="2" xfId="0" applyFont="1" applyBorder="1" applyAlignment="1">
      <alignment horizontal="left"/>
    </xf>
    <xf numFmtId="0" fontId="3" fillId="0" borderId="3" xfId="0" applyFont="1" applyBorder="1" applyAlignment="1">
      <alignment horizontal="left"/>
    </xf>
    <xf numFmtId="0" fontId="4" fillId="0" borderId="4"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 fillId="0" borderId="0" xfId="0" applyFont="1" applyAlignment="1">
      <alignment horizontal="center"/>
    </xf>
    <xf numFmtId="0" fontId="42" fillId="0" borderId="0" xfId="0" applyFont="1" applyAlignment="1">
      <alignment horizontal="center"/>
    </xf>
    <xf numFmtId="0" fontId="3" fillId="0" borderId="1" xfId="0" applyFont="1" applyBorder="1" applyAlignment="1">
      <alignment vertical="top"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0" xfId="0" applyFont="1" applyAlignment="1">
      <alignment horizontal="left"/>
    </xf>
    <xf numFmtId="0" fontId="16" fillId="0" borderId="0" xfId="0" applyFont="1" applyAlignment="1">
      <alignment horizontal="center" wrapText="1"/>
    </xf>
    <xf numFmtId="0" fontId="16" fillId="0" borderId="0" xfId="0" applyFont="1" applyAlignment="1">
      <alignment horizontal="lef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vertical="center"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67" fillId="0" borderId="7" xfId="0" applyFont="1" applyBorder="1" applyAlignment="1">
      <alignment horizontal="left" vertical="top" wrapText="1"/>
    </xf>
    <xf numFmtId="0" fontId="16" fillId="0" borderId="7" xfId="0" applyFont="1" applyBorder="1" applyAlignment="1">
      <alignment horizontal="left" vertical="top" wrapText="1"/>
    </xf>
    <xf numFmtId="0" fontId="48" fillId="0" borderId="0" xfId="0" applyFont="1" applyAlignment="1">
      <alignment horizontal="center" vertical="top" wrapText="1"/>
    </xf>
    <xf numFmtId="0" fontId="3" fillId="0" borderId="0" xfId="0" applyFont="1" applyAlignment="1">
      <alignment horizontal="left"/>
    </xf>
    <xf numFmtId="0" fontId="3" fillId="0" borderId="1" xfId="0" applyFont="1" applyBorder="1" applyAlignment="1">
      <alignment horizontal="center" vertical="center" wrapText="1"/>
    </xf>
    <xf numFmtId="0" fontId="72" fillId="0" borderId="4" xfId="0" applyFont="1" applyBorder="1" applyAlignment="1">
      <alignment horizontal="left"/>
    </xf>
    <xf numFmtId="0" fontId="72" fillId="0" borderId="2" xfId="0" applyFont="1" applyBorder="1" applyAlignment="1">
      <alignment horizontal="left"/>
    </xf>
    <xf numFmtId="0" fontId="72" fillId="0" borderId="3" xfId="0" applyFont="1" applyBorder="1" applyAlignment="1">
      <alignment horizontal="left"/>
    </xf>
    <xf numFmtId="0" fontId="72" fillId="0" borderId="4" xfId="0" applyFont="1" applyBorder="1" applyAlignment="1">
      <alignment horizontal="left" vertical="center" wrapText="1"/>
    </xf>
    <xf numFmtId="0" fontId="72" fillId="0" borderId="2" xfId="0" applyFont="1" applyBorder="1" applyAlignment="1">
      <alignment horizontal="left" vertical="center" wrapText="1"/>
    </xf>
    <xf numFmtId="0" fontId="72" fillId="0" borderId="3"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0" fontId="44" fillId="0" borderId="0" xfId="0" applyFont="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2"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2" fillId="0" borderId="0" xfId="0" applyFont="1" applyAlignment="1">
      <alignment horizontal="center" wrapText="1"/>
    </xf>
    <xf numFmtId="0" fontId="40" fillId="0" borderId="0" xfId="0" applyFont="1" applyAlignment="1">
      <alignment horizontal="center"/>
    </xf>
    <xf numFmtId="0" fontId="46" fillId="0" borderId="0" xfId="0" applyFont="1" applyAlignment="1">
      <alignment horizontal="center" vertical="center" wrapText="1"/>
    </xf>
    <xf numFmtId="3" fontId="3" fillId="0" borderId="4"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0" xfId="0" applyFont="1" applyAlignment="1">
      <alignment vertical="top" wrapText="1"/>
    </xf>
    <xf numFmtId="3" fontId="4" fillId="0" borderId="1" xfId="0" applyNumberFormat="1" applyFont="1" applyBorder="1" applyAlignment="1">
      <alignment vertical="center" wrapText="1"/>
    </xf>
    <xf numFmtId="0" fontId="4" fillId="0" borderId="4" xfId="0" applyFont="1" applyBorder="1" applyAlignment="1">
      <alignment wrapText="1"/>
    </xf>
    <xf numFmtId="0" fontId="4" fillId="0" borderId="3" xfId="0" applyFont="1" applyBorder="1" applyAlignment="1">
      <alignment wrapText="1"/>
    </xf>
    <xf numFmtId="3" fontId="4" fillId="0" borderId="1" xfId="0" applyNumberFormat="1" applyFont="1" applyBorder="1" applyAlignment="1">
      <alignment horizontal="center" vertical="center" wrapText="1"/>
    </xf>
    <xf numFmtId="3" fontId="3" fillId="0" borderId="1" xfId="0" applyNumberFormat="1" applyFont="1" applyBorder="1" applyAlignment="1">
      <alignment vertical="center" wrapText="1"/>
    </xf>
    <xf numFmtId="3" fontId="4" fillId="0" borderId="4"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9" fontId="3" fillId="0" borderId="3" xfId="0" applyNumberFormat="1" applyFont="1" applyBorder="1" applyAlignment="1">
      <alignment horizontal="center" vertical="center" wrapText="1"/>
    </xf>
    <xf numFmtId="3" fontId="4" fillId="0" borderId="1" xfId="0" applyNumberFormat="1" applyFont="1" applyBorder="1" applyAlignment="1">
      <alignment horizontal="center" vertical="top" wrapText="1"/>
    </xf>
    <xf numFmtId="3" fontId="3" fillId="0" borderId="4" xfId="0" applyNumberFormat="1" applyFont="1" applyBorder="1" applyAlignment="1">
      <alignment vertical="center" wrapText="1"/>
    </xf>
    <xf numFmtId="3" fontId="3" fillId="0" borderId="3" xfId="0" applyNumberFormat="1" applyFont="1" applyBorder="1" applyAlignment="1">
      <alignment vertical="center" wrapText="1"/>
    </xf>
    <xf numFmtId="3" fontId="4" fillId="0" borderId="4" xfId="0" applyNumberFormat="1" applyFont="1" applyBorder="1" applyAlignment="1">
      <alignment vertical="center" wrapText="1"/>
    </xf>
    <xf numFmtId="3" fontId="4" fillId="0" borderId="2" xfId="0" applyNumberFormat="1" applyFont="1" applyBorder="1" applyAlignment="1">
      <alignment vertical="center" wrapText="1"/>
    </xf>
    <xf numFmtId="3" fontId="4" fillId="0" borderId="3" xfId="0" applyNumberFormat="1" applyFont="1" applyBorder="1" applyAlignment="1">
      <alignment vertical="center" wrapText="1"/>
    </xf>
    <xf numFmtId="0" fontId="3" fillId="0" borderId="3" xfId="0" applyFont="1" applyBorder="1" applyAlignment="1">
      <alignment horizontal="center" vertical="center" wrapText="1"/>
    </xf>
    <xf numFmtId="0" fontId="2" fillId="0" borderId="0" xfId="0" applyFont="1" applyAlignment="1">
      <alignment horizontal="center" vertical="center" wrapText="1"/>
    </xf>
    <xf numFmtId="3" fontId="4" fillId="0" borderId="23"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22" xfId="0" applyFont="1" applyBorder="1" applyAlignment="1">
      <alignment horizontal="center" vertical="center" wrapText="1"/>
    </xf>
    <xf numFmtId="0" fontId="3" fillId="0" borderId="0" xfId="0" applyFont="1" applyAlignment="1">
      <alignment horizontal="left" wrapText="1"/>
    </xf>
    <xf numFmtId="3" fontId="4" fillId="0" borderId="19" xfId="0" applyNumberFormat="1" applyFont="1" applyBorder="1" applyAlignment="1">
      <alignment horizontal="center" vertical="center" wrapText="1"/>
    </xf>
    <xf numFmtId="3" fontId="4" fillId="0" borderId="21"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8" fillId="0" borderId="0" xfId="0" applyFont="1" applyAlignment="1">
      <alignment horizontal="center"/>
    </xf>
    <xf numFmtId="0" fontId="3" fillId="0" borderId="11" xfId="0" applyFont="1" applyBorder="1" applyAlignment="1">
      <alignment vertical="center" wrapText="1"/>
    </xf>
    <xf numFmtId="0" fontId="3" fillId="0" borderId="12" xfId="0" applyFont="1" applyBorder="1" applyAlignment="1">
      <alignment vertical="center" wrapText="1"/>
    </xf>
    <xf numFmtId="0" fontId="42" fillId="0" borderId="13" xfId="0" applyFont="1" applyBorder="1" applyAlignment="1">
      <alignment horizontal="center" vertical="center"/>
    </xf>
    <xf numFmtId="0" fontId="42" fillId="0" borderId="7"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3" xfId="0" applyFont="1" applyBorder="1" applyAlignment="1">
      <alignment horizontal="center" vertical="center" wrapText="1"/>
    </xf>
    <xf numFmtId="3" fontId="42" fillId="0" borderId="11" xfId="0" applyNumberFormat="1" applyFont="1" applyBorder="1" applyAlignment="1">
      <alignment horizontal="center" vertical="center" wrapText="1"/>
    </xf>
    <xf numFmtId="3" fontId="42" fillId="0" borderId="12" xfId="0" applyNumberFormat="1" applyFont="1" applyBorder="1" applyAlignment="1">
      <alignment horizontal="center" vertical="center" wrapText="1"/>
    </xf>
    <xf numFmtId="3" fontId="42" fillId="0" borderId="13" xfId="0" applyNumberFormat="1" applyFont="1" applyBorder="1" applyAlignment="1">
      <alignment horizontal="center" vertical="center" wrapText="1"/>
    </xf>
    <xf numFmtId="3" fontId="42" fillId="0" borderId="14" xfId="0" applyNumberFormat="1" applyFont="1" applyBorder="1" applyAlignment="1">
      <alignment horizontal="center" vertical="center" wrapText="1"/>
    </xf>
    <xf numFmtId="3" fontId="42" fillId="0" borderId="15" xfId="0" applyNumberFormat="1" applyFont="1" applyBorder="1" applyAlignment="1">
      <alignment horizontal="center" vertical="center" wrapText="1"/>
    </xf>
    <xf numFmtId="3" fontId="42" fillId="0" borderId="7" xfId="0" applyNumberFormat="1" applyFont="1" applyBorder="1" applyAlignment="1">
      <alignment horizontal="center" vertical="center" wrapText="1"/>
    </xf>
    <xf numFmtId="3" fontId="42" fillId="0" borderId="16" xfId="0" applyNumberFormat="1" applyFont="1" applyBorder="1" applyAlignment="1">
      <alignment horizontal="center" vertical="center" wrapText="1"/>
    </xf>
    <xf numFmtId="0" fontId="60" fillId="0" borderId="0" xfId="0" applyFont="1" applyAlignment="1">
      <alignment horizontal="left" vertical="center" wrapText="1"/>
    </xf>
    <xf numFmtId="0" fontId="55" fillId="12" borderId="41" xfId="0" applyFont="1" applyFill="1" applyBorder="1" applyAlignment="1">
      <alignment horizontal="center" vertical="center"/>
    </xf>
    <xf numFmtId="0" fontId="55" fillId="12" borderId="62" xfId="0" applyFont="1" applyFill="1" applyBorder="1" applyAlignment="1">
      <alignment horizontal="center" vertical="center"/>
    </xf>
    <xf numFmtId="0" fontId="55" fillId="12" borderId="48" xfId="0" applyFont="1" applyFill="1" applyBorder="1" applyAlignment="1">
      <alignment horizontal="center" vertical="center"/>
    </xf>
    <xf numFmtId="0" fontId="56" fillId="12" borderId="40" xfId="0" applyFont="1" applyFill="1" applyBorder="1" applyAlignment="1">
      <alignment horizontal="center" vertical="center" wrapText="1"/>
    </xf>
    <xf numFmtId="49" fontId="64" fillId="0" borderId="0" xfId="8" applyNumberFormat="1" applyFont="1" applyAlignment="1">
      <alignment horizontal="center" vertical="center"/>
    </xf>
    <xf numFmtId="0" fontId="35" fillId="0" borderId="0" xfId="13" applyFont="1"/>
    <xf numFmtId="0" fontId="18" fillId="0" borderId="0" xfId="13" applyFont="1" applyAlignment="1">
      <alignment horizontal="center"/>
    </xf>
    <xf numFmtId="0" fontId="35" fillId="0" borderId="5" xfId="13" applyFont="1" applyBorder="1" applyAlignment="1">
      <alignment horizontal="center" vertical="center" wrapText="1"/>
    </xf>
    <xf numFmtId="0" fontId="35" fillId="0" borderId="17" xfId="13" applyFont="1" applyBorder="1" applyAlignment="1">
      <alignment horizontal="center" vertical="center" wrapText="1"/>
    </xf>
    <xf numFmtId="0" fontId="35" fillId="0" borderId="6" xfId="13" applyFont="1" applyBorder="1" applyAlignment="1">
      <alignment horizontal="center" vertical="center" wrapText="1"/>
    </xf>
    <xf numFmtId="0" fontId="35" fillId="0" borderId="0" xfId="13" applyFont="1" applyAlignment="1">
      <alignment wrapText="1"/>
    </xf>
    <xf numFmtId="0" fontId="21" fillId="0" borderId="0" xfId="13" applyFont="1" applyAlignment="1">
      <alignment horizontal="left" vertical="center" wrapText="1"/>
    </xf>
    <xf numFmtId="0" fontId="40"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0" fillId="0" borderId="0" xfId="0" applyFont="1" applyAlignment="1">
      <alignment horizontal="center" wrapText="1"/>
    </xf>
    <xf numFmtId="0" fontId="40" fillId="0" borderId="0" xfId="0" applyFont="1" applyAlignment="1">
      <alignment horizontal="center" vertical="center"/>
    </xf>
  </cellXfs>
  <cellStyles count="1189">
    <cellStyle name="60% — akcent 1 2" xfId="18" xr:uid="{00000000-0005-0000-0000-000000000000}"/>
    <cellStyle name="60% — akcent 2 2" xfId="19" xr:uid="{00000000-0005-0000-0000-000001000000}"/>
    <cellStyle name="60% — akcent 3 2" xfId="20" xr:uid="{00000000-0005-0000-0000-000002000000}"/>
    <cellStyle name="60% — akcent 4 2" xfId="21" xr:uid="{00000000-0005-0000-0000-000003000000}"/>
    <cellStyle name="60% — akcent 5 2" xfId="22" xr:uid="{00000000-0005-0000-0000-000004000000}"/>
    <cellStyle name="60% — akcent 6 2" xfId="23" xr:uid="{00000000-0005-0000-0000-000005000000}"/>
    <cellStyle name="Dziesiętny" xfId="1" builtinId="3"/>
    <cellStyle name="Dziesiętny 10" xfId="26" xr:uid="{00000000-0005-0000-0000-000007000000}"/>
    <cellStyle name="Dziesiętny 10 2" xfId="27" xr:uid="{00000000-0005-0000-0000-000008000000}"/>
    <cellStyle name="Dziesiętny 10 2 2" xfId="28" xr:uid="{00000000-0005-0000-0000-000009000000}"/>
    <cellStyle name="Dziesiętny 10 2 2 2" xfId="29" xr:uid="{00000000-0005-0000-0000-00000A000000}"/>
    <cellStyle name="Dziesiętny 10 2 2 2 2" xfId="30" xr:uid="{00000000-0005-0000-0000-00000B000000}"/>
    <cellStyle name="Dziesiętny 10 2 2 2 2 2" xfId="31" xr:uid="{00000000-0005-0000-0000-00000C000000}"/>
    <cellStyle name="Dziesiętny 10 2 2 2 3" xfId="32" xr:uid="{00000000-0005-0000-0000-00000D000000}"/>
    <cellStyle name="Dziesiętny 10 2 2 3" xfId="33" xr:uid="{00000000-0005-0000-0000-00000E000000}"/>
    <cellStyle name="Dziesiętny 10 2 2 3 2" xfId="34" xr:uid="{00000000-0005-0000-0000-00000F000000}"/>
    <cellStyle name="Dziesiętny 10 2 2 4" xfId="35" xr:uid="{00000000-0005-0000-0000-000010000000}"/>
    <cellStyle name="Dziesiętny 10 2 3" xfId="36" xr:uid="{00000000-0005-0000-0000-000011000000}"/>
    <cellStyle name="Dziesiętny 10 2 3 2" xfId="37" xr:uid="{00000000-0005-0000-0000-000012000000}"/>
    <cellStyle name="Dziesiętny 10 2 3 2 2" xfId="38" xr:uid="{00000000-0005-0000-0000-000013000000}"/>
    <cellStyle name="Dziesiętny 10 2 3 3" xfId="39" xr:uid="{00000000-0005-0000-0000-000014000000}"/>
    <cellStyle name="Dziesiętny 10 2 4" xfId="40" xr:uid="{00000000-0005-0000-0000-000015000000}"/>
    <cellStyle name="Dziesiętny 10 2 4 2" xfId="41" xr:uid="{00000000-0005-0000-0000-000016000000}"/>
    <cellStyle name="Dziesiętny 10 2 5" xfId="42" xr:uid="{00000000-0005-0000-0000-000017000000}"/>
    <cellStyle name="Dziesiętny 10 3" xfId="43" xr:uid="{00000000-0005-0000-0000-000018000000}"/>
    <cellStyle name="Dziesiętny 10 3 2" xfId="44" xr:uid="{00000000-0005-0000-0000-000019000000}"/>
    <cellStyle name="Dziesiętny 10 3 2 2" xfId="45" xr:uid="{00000000-0005-0000-0000-00001A000000}"/>
    <cellStyle name="Dziesiętny 10 3 2 2 2" xfId="46" xr:uid="{00000000-0005-0000-0000-00001B000000}"/>
    <cellStyle name="Dziesiętny 10 3 2 3" xfId="47" xr:uid="{00000000-0005-0000-0000-00001C000000}"/>
    <cellStyle name="Dziesiętny 10 3 3" xfId="48" xr:uid="{00000000-0005-0000-0000-00001D000000}"/>
    <cellStyle name="Dziesiętny 10 3 3 2" xfId="49" xr:uid="{00000000-0005-0000-0000-00001E000000}"/>
    <cellStyle name="Dziesiętny 10 3 4" xfId="50" xr:uid="{00000000-0005-0000-0000-00001F000000}"/>
    <cellStyle name="Dziesiętny 10 4" xfId="51" xr:uid="{00000000-0005-0000-0000-000020000000}"/>
    <cellStyle name="Dziesiętny 10 4 2" xfId="52" xr:uid="{00000000-0005-0000-0000-000021000000}"/>
    <cellStyle name="Dziesiętny 10 4 2 2" xfId="53" xr:uid="{00000000-0005-0000-0000-000022000000}"/>
    <cellStyle name="Dziesiętny 10 4 3" xfId="54" xr:uid="{00000000-0005-0000-0000-000023000000}"/>
    <cellStyle name="Dziesiętny 10 5" xfId="55" xr:uid="{00000000-0005-0000-0000-000024000000}"/>
    <cellStyle name="Dziesiętny 10 5 2" xfId="56" xr:uid="{00000000-0005-0000-0000-000025000000}"/>
    <cellStyle name="Dziesiętny 10 6" xfId="57" xr:uid="{00000000-0005-0000-0000-000026000000}"/>
    <cellStyle name="Dziesiętny 10 6 2" xfId="58" xr:uid="{00000000-0005-0000-0000-000027000000}"/>
    <cellStyle name="Dziesiętny 10 7" xfId="59" xr:uid="{00000000-0005-0000-0000-000028000000}"/>
    <cellStyle name="Dziesiętny 10 7 2" xfId="60" xr:uid="{00000000-0005-0000-0000-000029000000}"/>
    <cellStyle name="Dziesiętny 10 8" xfId="61" xr:uid="{00000000-0005-0000-0000-00002A000000}"/>
    <cellStyle name="Dziesiętny 11" xfId="62" xr:uid="{00000000-0005-0000-0000-00002B000000}"/>
    <cellStyle name="Dziesiętny 11 2" xfId="63" xr:uid="{00000000-0005-0000-0000-00002C000000}"/>
    <cellStyle name="Dziesiętny 11 2 2" xfId="64" xr:uid="{00000000-0005-0000-0000-00002D000000}"/>
    <cellStyle name="Dziesiętny 11 2 2 2" xfId="65" xr:uid="{00000000-0005-0000-0000-00002E000000}"/>
    <cellStyle name="Dziesiętny 11 2 2 2 2" xfId="66" xr:uid="{00000000-0005-0000-0000-00002F000000}"/>
    <cellStyle name="Dziesiętny 11 2 2 3" xfId="67" xr:uid="{00000000-0005-0000-0000-000030000000}"/>
    <cellStyle name="Dziesiętny 11 2 3" xfId="68" xr:uid="{00000000-0005-0000-0000-000031000000}"/>
    <cellStyle name="Dziesiętny 11 2 3 2" xfId="69" xr:uid="{00000000-0005-0000-0000-000032000000}"/>
    <cellStyle name="Dziesiętny 11 2 4" xfId="70" xr:uid="{00000000-0005-0000-0000-000033000000}"/>
    <cellStyle name="Dziesiętny 11 3" xfId="71" xr:uid="{00000000-0005-0000-0000-000034000000}"/>
    <cellStyle name="Dziesiętny 11 3 2" xfId="72" xr:uid="{00000000-0005-0000-0000-000035000000}"/>
    <cellStyle name="Dziesiętny 11 3 2 2" xfId="73" xr:uid="{00000000-0005-0000-0000-000036000000}"/>
    <cellStyle name="Dziesiętny 11 3 3" xfId="74" xr:uid="{00000000-0005-0000-0000-000037000000}"/>
    <cellStyle name="Dziesiętny 11 4" xfId="75" xr:uid="{00000000-0005-0000-0000-000038000000}"/>
    <cellStyle name="Dziesiętny 11 4 2" xfId="76" xr:uid="{00000000-0005-0000-0000-000039000000}"/>
    <cellStyle name="Dziesiętny 11 5" xfId="77" xr:uid="{00000000-0005-0000-0000-00003A000000}"/>
    <cellStyle name="Dziesiętny 11 5 2" xfId="78" xr:uid="{00000000-0005-0000-0000-00003B000000}"/>
    <cellStyle name="Dziesiętny 11 6" xfId="79" xr:uid="{00000000-0005-0000-0000-00003C000000}"/>
    <cellStyle name="Dziesiętny 11 6 2" xfId="80" xr:uid="{00000000-0005-0000-0000-00003D000000}"/>
    <cellStyle name="Dziesiętny 11 7" xfId="81" xr:uid="{00000000-0005-0000-0000-00003E000000}"/>
    <cellStyle name="Dziesiętny 12" xfId="82" xr:uid="{00000000-0005-0000-0000-00003F000000}"/>
    <cellStyle name="Dziesiętny 12 2" xfId="83" xr:uid="{00000000-0005-0000-0000-000040000000}"/>
    <cellStyle name="Dziesiętny 13" xfId="84" xr:uid="{00000000-0005-0000-0000-000041000000}"/>
    <cellStyle name="Dziesiętny 13 2" xfId="85" xr:uid="{00000000-0005-0000-0000-000042000000}"/>
    <cellStyle name="Dziesiętny 14" xfId="86" xr:uid="{00000000-0005-0000-0000-000043000000}"/>
    <cellStyle name="Dziesiętny 15" xfId="87" xr:uid="{00000000-0005-0000-0000-000044000000}"/>
    <cellStyle name="Dziesiętny 2" xfId="3" xr:uid="{00000000-0005-0000-0000-000045000000}"/>
    <cellStyle name="Dziesiętny 2 10" xfId="88" xr:uid="{00000000-0005-0000-0000-000046000000}"/>
    <cellStyle name="Dziesiętny 2 10 2" xfId="89" xr:uid="{00000000-0005-0000-0000-000047000000}"/>
    <cellStyle name="Dziesiętny 2 10 2 2" xfId="90" xr:uid="{00000000-0005-0000-0000-000048000000}"/>
    <cellStyle name="Dziesiętny 2 10 3" xfId="91" xr:uid="{00000000-0005-0000-0000-000049000000}"/>
    <cellStyle name="Dziesiętny 2 11" xfId="92" xr:uid="{00000000-0005-0000-0000-00004A000000}"/>
    <cellStyle name="Dziesiętny 2 11 2" xfId="93" xr:uid="{00000000-0005-0000-0000-00004B000000}"/>
    <cellStyle name="Dziesiętny 2 12" xfId="94" xr:uid="{00000000-0005-0000-0000-00004C000000}"/>
    <cellStyle name="Dziesiętny 2 12 2" xfId="95" xr:uid="{00000000-0005-0000-0000-00004D000000}"/>
    <cellStyle name="Dziesiętny 2 13" xfId="96" xr:uid="{00000000-0005-0000-0000-00004E000000}"/>
    <cellStyle name="Dziesiętny 2 13 2" xfId="97" xr:uid="{00000000-0005-0000-0000-00004F000000}"/>
    <cellStyle name="Dziesiętny 2 14" xfId="98" xr:uid="{00000000-0005-0000-0000-000050000000}"/>
    <cellStyle name="Dziesiętny 2 14 2" xfId="99" xr:uid="{00000000-0005-0000-0000-000051000000}"/>
    <cellStyle name="Dziesiętny 2 15" xfId="100" xr:uid="{00000000-0005-0000-0000-000052000000}"/>
    <cellStyle name="Dziesiętny 2 16" xfId="101" xr:uid="{00000000-0005-0000-0000-000053000000}"/>
    <cellStyle name="Dziesiętny 2 2" xfId="102" xr:uid="{00000000-0005-0000-0000-000054000000}"/>
    <cellStyle name="Dziesiętny 2 2 10" xfId="103" xr:uid="{00000000-0005-0000-0000-000055000000}"/>
    <cellStyle name="Dziesiętny 2 2 10 2" xfId="104" xr:uid="{00000000-0005-0000-0000-000056000000}"/>
    <cellStyle name="Dziesiętny 2 2 11" xfId="105" xr:uid="{00000000-0005-0000-0000-000057000000}"/>
    <cellStyle name="Dziesiętny 2 2 2" xfId="106" xr:uid="{00000000-0005-0000-0000-000058000000}"/>
    <cellStyle name="Dziesiętny 2 2 2 2" xfId="107" xr:uid="{00000000-0005-0000-0000-000059000000}"/>
    <cellStyle name="Dziesiętny 2 2 2 2 2" xfId="108" xr:uid="{00000000-0005-0000-0000-00005A000000}"/>
    <cellStyle name="Dziesiętny 2 2 2 2 2 2" xfId="109" xr:uid="{00000000-0005-0000-0000-00005B000000}"/>
    <cellStyle name="Dziesiętny 2 2 2 2 2 2 2" xfId="110" xr:uid="{00000000-0005-0000-0000-00005C000000}"/>
    <cellStyle name="Dziesiętny 2 2 2 2 2 2 2 2" xfId="111" xr:uid="{00000000-0005-0000-0000-00005D000000}"/>
    <cellStyle name="Dziesiętny 2 2 2 2 2 2 2 2 2" xfId="112" xr:uid="{00000000-0005-0000-0000-00005E000000}"/>
    <cellStyle name="Dziesiętny 2 2 2 2 2 2 2 3" xfId="113" xr:uid="{00000000-0005-0000-0000-00005F000000}"/>
    <cellStyle name="Dziesiętny 2 2 2 2 2 2 3" xfId="114" xr:uid="{00000000-0005-0000-0000-000060000000}"/>
    <cellStyle name="Dziesiętny 2 2 2 2 2 2 3 2" xfId="115" xr:uid="{00000000-0005-0000-0000-000061000000}"/>
    <cellStyle name="Dziesiętny 2 2 2 2 2 2 4" xfId="116" xr:uid="{00000000-0005-0000-0000-000062000000}"/>
    <cellStyle name="Dziesiętny 2 2 2 2 2 3" xfId="117" xr:uid="{00000000-0005-0000-0000-000063000000}"/>
    <cellStyle name="Dziesiętny 2 2 2 2 2 3 2" xfId="118" xr:uid="{00000000-0005-0000-0000-000064000000}"/>
    <cellStyle name="Dziesiętny 2 2 2 2 2 3 2 2" xfId="119" xr:uid="{00000000-0005-0000-0000-000065000000}"/>
    <cellStyle name="Dziesiętny 2 2 2 2 2 3 3" xfId="120" xr:uid="{00000000-0005-0000-0000-000066000000}"/>
    <cellStyle name="Dziesiętny 2 2 2 2 2 4" xfId="121" xr:uid="{00000000-0005-0000-0000-000067000000}"/>
    <cellStyle name="Dziesiętny 2 2 2 2 2 4 2" xfId="122" xr:uid="{00000000-0005-0000-0000-000068000000}"/>
    <cellStyle name="Dziesiętny 2 2 2 2 2 5" xfId="123" xr:uid="{00000000-0005-0000-0000-000069000000}"/>
    <cellStyle name="Dziesiętny 2 2 2 2 3" xfId="124" xr:uid="{00000000-0005-0000-0000-00006A000000}"/>
    <cellStyle name="Dziesiętny 2 2 2 2 3 2" xfId="125" xr:uid="{00000000-0005-0000-0000-00006B000000}"/>
    <cellStyle name="Dziesiętny 2 2 2 2 3 2 2" xfId="126" xr:uid="{00000000-0005-0000-0000-00006C000000}"/>
    <cellStyle name="Dziesiętny 2 2 2 2 3 2 2 2" xfId="127" xr:uid="{00000000-0005-0000-0000-00006D000000}"/>
    <cellStyle name="Dziesiętny 2 2 2 2 3 2 3" xfId="128" xr:uid="{00000000-0005-0000-0000-00006E000000}"/>
    <cellStyle name="Dziesiętny 2 2 2 2 3 3" xfId="129" xr:uid="{00000000-0005-0000-0000-00006F000000}"/>
    <cellStyle name="Dziesiętny 2 2 2 2 3 3 2" xfId="130" xr:uid="{00000000-0005-0000-0000-000070000000}"/>
    <cellStyle name="Dziesiętny 2 2 2 2 3 4" xfId="131" xr:uid="{00000000-0005-0000-0000-000071000000}"/>
    <cellStyle name="Dziesiętny 2 2 2 2 4" xfId="132" xr:uid="{00000000-0005-0000-0000-000072000000}"/>
    <cellStyle name="Dziesiętny 2 2 2 2 4 2" xfId="133" xr:uid="{00000000-0005-0000-0000-000073000000}"/>
    <cellStyle name="Dziesiętny 2 2 2 2 4 2 2" xfId="134" xr:uid="{00000000-0005-0000-0000-000074000000}"/>
    <cellStyle name="Dziesiętny 2 2 2 2 4 3" xfId="135" xr:uid="{00000000-0005-0000-0000-000075000000}"/>
    <cellStyle name="Dziesiętny 2 2 2 2 5" xfId="136" xr:uid="{00000000-0005-0000-0000-000076000000}"/>
    <cellStyle name="Dziesiętny 2 2 2 2 5 2" xfId="137" xr:uid="{00000000-0005-0000-0000-000077000000}"/>
    <cellStyle name="Dziesiętny 2 2 2 2 6" xfId="138" xr:uid="{00000000-0005-0000-0000-000078000000}"/>
    <cellStyle name="Dziesiętny 2 2 2 2 6 2" xfId="139" xr:uid="{00000000-0005-0000-0000-000079000000}"/>
    <cellStyle name="Dziesiętny 2 2 2 2 7" xfId="140" xr:uid="{00000000-0005-0000-0000-00007A000000}"/>
    <cellStyle name="Dziesiętny 2 2 2 2 7 2" xfId="141" xr:uid="{00000000-0005-0000-0000-00007B000000}"/>
    <cellStyle name="Dziesiętny 2 2 2 2 8" xfId="142" xr:uid="{00000000-0005-0000-0000-00007C000000}"/>
    <cellStyle name="Dziesiętny 2 2 2 3" xfId="143" xr:uid="{00000000-0005-0000-0000-00007D000000}"/>
    <cellStyle name="Dziesiętny 2 2 2 3 2" xfId="144" xr:uid="{00000000-0005-0000-0000-00007E000000}"/>
    <cellStyle name="Dziesiętny 2 2 2 3 2 2" xfId="145" xr:uid="{00000000-0005-0000-0000-00007F000000}"/>
    <cellStyle name="Dziesiętny 2 2 2 3 2 2 2" xfId="146" xr:uid="{00000000-0005-0000-0000-000080000000}"/>
    <cellStyle name="Dziesiętny 2 2 2 3 2 2 2 2" xfId="147" xr:uid="{00000000-0005-0000-0000-000081000000}"/>
    <cellStyle name="Dziesiętny 2 2 2 3 2 2 3" xfId="148" xr:uid="{00000000-0005-0000-0000-000082000000}"/>
    <cellStyle name="Dziesiętny 2 2 2 3 2 3" xfId="149" xr:uid="{00000000-0005-0000-0000-000083000000}"/>
    <cellStyle name="Dziesiętny 2 2 2 3 2 3 2" xfId="150" xr:uid="{00000000-0005-0000-0000-000084000000}"/>
    <cellStyle name="Dziesiętny 2 2 2 3 2 4" xfId="151" xr:uid="{00000000-0005-0000-0000-000085000000}"/>
    <cellStyle name="Dziesiętny 2 2 2 3 3" xfId="152" xr:uid="{00000000-0005-0000-0000-000086000000}"/>
    <cellStyle name="Dziesiętny 2 2 2 3 3 2" xfId="153" xr:uid="{00000000-0005-0000-0000-000087000000}"/>
    <cellStyle name="Dziesiętny 2 2 2 3 3 2 2" xfId="154" xr:uid="{00000000-0005-0000-0000-000088000000}"/>
    <cellStyle name="Dziesiętny 2 2 2 3 3 3" xfId="155" xr:uid="{00000000-0005-0000-0000-000089000000}"/>
    <cellStyle name="Dziesiętny 2 2 2 3 4" xfId="156" xr:uid="{00000000-0005-0000-0000-00008A000000}"/>
    <cellStyle name="Dziesiętny 2 2 2 3 4 2" xfId="157" xr:uid="{00000000-0005-0000-0000-00008B000000}"/>
    <cellStyle name="Dziesiętny 2 2 2 3 5" xfId="158" xr:uid="{00000000-0005-0000-0000-00008C000000}"/>
    <cellStyle name="Dziesiętny 2 2 2 4" xfId="159" xr:uid="{00000000-0005-0000-0000-00008D000000}"/>
    <cellStyle name="Dziesiętny 2 2 2 4 2" xfId="160" xr:uid="{00000000-0005-0000-0000-00008E000000}"/>
    <cellStyle name="Dziesiętny 2 2 2 4 2 2" xfId="161" xr:uid="{00000000-0005-0000-0000-00008F000000}"/>
    <cellStyle name="Dziesiętny 2 2 2 4 2 2 2" xfId="162" xr:uid="{00000000-0005-0000-0000-000090000000}"/>
    <cellStyle name="Dziesiętny 2 2 2 4 2 3" xfId="163" xr:uid="{00000000-0005-0000-0000-000091000000}"/>
    <cellStyle name="Dziesiętny 2 2 2 4 3" xfId="164" xr:uid="{00000000-0005-0000-0000-000092000000}"/>
    <cellStyle name="Dziesiętny 2 2 2 4 3 2" xfId="165" xr:uid="{00000000-0005-0000-0000-000093000000}"/>
    <cellStyle name="Dziesiętny 2 2 2 4 4" xfId="166" xr:uid="{00000000-0005-0000-0000-000094000000}"/>
    <cellStyle name="Dziesiętny 2 2 2 5" xfId="167" xr:uid="{00000000-0005-0000-0000-000095000000}"/>
    <cellStyle name="Dziesiętny 2 2 2 5 2" xfId="168" xr:uid="{00000000-0005-0000-0000-000096000000}"/>
    <cellStyle name="Dziesiętny 2 2 2 5 2 2" xfId="169" xr:uid="{00000000-0005-0000-0000-000097000000}"/>
    <cellStyle name="Dziesiętny 2 2 2 5 3" xfId="170" xr:uid="{00000000-0005-0000-0000-000098000000}"/>
    <cellStyle name="Dziesiętny 2 2 2 6" xfId="171" xr:uid="{00000000-0005-0000-0000-000099000000}"/>
    <cellStyle name="Dziesiętny 2 2 2 6 2" xfId="172" xr:uid="{00000000-0005-0000-0000-00009A000000}"/>
    <cellStyle name="Dziesiętny 2 2 2 7" xfId="173" xr:uid="{00000000-0005-0000-0000-00009B000000}"/>
    <cellStyle name="Dziesiętny 2 2 2 7 2" xfId="174" xr:uid="{00000000-0005-0000-0000-00009C000000}"/>
    <cellStyle name="Dziesiętny 2 2 2 8" xfId="175" xr:uid="{00000000-0005-0000-0000-00009D000000}"/>
    <cellStyle name="Dziesiętny 2 2 2 8 2" xfId="176" xr:uid="{00000000-0005-0000-0000-00009E000000}"/>
    <cellStyle name="Dziesiętny 2 2 2 9" xfId="177" xr:uid="{00000000-0005-0000-0000-00009F000000}"/>
    <cellStyle name="Dziesiętny 2 2 3" xfId="178" xr:uid="{00000000-0005-0000-0000-0000A0000000}"/>
    <cellStyle name="Dziesiętny 2 2 3 2" xfId="179" xr:uid="{00000000-0005-0000-0000-0000A1000000}"/>
    <cellStyle name="Dziesiętny 2 2 3 2 2" xfId="180" xr:uid="{00000000-0005-0000-0000-0000A2000000}"/>
    <cellStyle name="Dziesiętny 2 2 3 2 2 2" xfId="181" xr:uid="{00000000-0005-0000-0000-0000A3000000}"/>
    <cellStyle name="Dziesiętny 2 2 3 2 2 2 2" xfId="182" xr:uid="{00000000-0005-0000-0000-0000A4000000}"/>
    <cellStyle name="Dziesiętny 2 2 3 2 2 3" xfId="183" xr:uid="{00000000-0005-0000-0000-0000A5000000}"/>
    <cellStyle name="Dziesiętny 2 2 3 2 3" xfId="184" xr:uid="{00000000-0005-0000-0000-0000A6000000}"/>
    <cellStyle name="Dziesiętny 2 2 3 2 3 2" xfId="185" xr:uid="{00000000-0005-0000-0000-0000A7000000}"/>
    <cellStyle name="Dziesiętny 2 2 3 2 4" xfId="186" xr:uid="{00000000-0005-0000-0000-0000A8000000}"/>
    <cellStyle name="Dziesiętny 2 2 3 3" xfId="187" xr:uid="{00000000-0005-0000-0000-0000A9000000}"/>
    <cellStyle name="Dziesiętny 2 2 3 3 2" xfId="188" xr:uid="{00000000-0005-0000-0000-0000AA000000}"/>
    <cellStyle name="Dziesiętny 2 2 3 3 2 2" xfId="189" xr:uid="{00000000-0005-0000-0000-0000AB000000}"/>
    <cellStyle name="Dziesiętny 2 2 3 3 3" xfId="190" xr:uid="{00000000-0005-0000-0000-0000AC000000}"/>
    <cellStyle name="Dziesiętny 2 2 3 4" xfId="191" xr:uid="{00000000-0005-0000-0000-0000AD000000}"/>
    <cellStyle name="Dziesiętny 2 2 3 4 2" xfId="192" xr:uid="{00000000-0005-0000-0000-0000AE000000}"/>
    <cellStyle name="Dziesiętny 2 2 3 5" xfId="193" xr:uid="{00000000-0005-0000-0000-0000AF000000}"/>
    <cellStyle name="Dziesiętny 2 2 4" xfId="194" xr:uid="{00000000-0005-0000-0000-0000B0000000}"/>
    <cellStyle name="Dziesiętny 2 2 4 2" xfId="195" xr:uid="{00000000-0005-0000-0000-0000B1000000}"/>
    <cellStyle name="Dziesiętny 2 2 4 2 2" xfId="196" xr:uid="{00000000-0005-0000-0000-0000B2000000}"/>
    <cellStyle name="Dziesiętny 2 2 4 2 2 2" xfId="197" xr:uid="{00000000-0005-0000-0000-0000B3000000}"/>
    <cellStyle name="Dziesiętny 2 2 4 2 2 2 2" xfId="198" xr:uid="{00000000-0005-0000-0000-0000B4000000}"/>
    <cellStyle name="Dziesiętny 2 2 4 2 2 3" xfId="199" xr:uid="{00000000-0005-0000-0000-0000B5000000}"/>
    <cellStyle name="Dziesiętny 2 2 4 2 3" xfId="200" xr:uid="{00000000-0005-0000-0000-0000B6000000}"/>
    <cellStyle name="Dziesiętny 2 2 4 2 3 2" xfId="201" xr:uid="{00000000-0005-0000-0000-0000B7000000}"/>
    <cellStyle name="Dziesiętny 2 2 4 2 4" xfId="202" xr:uid="{00000000-0005-0000-0000-0000B8000000}"/>
    <cellStyle name="Dziesiętny 2 2 4 3" xfId="203" xr:uid="{00000000-0005-0000-0000-0000B9000000}"/>
    <cellStyle name="Dziesiętny 2 2 4 3 2" xfId="204" xr:uid="{00000000-0005-0000-0000-0000BA000000}"/>
    <cellStyle name="Dziesiętny 2 2 4 3 2 2" xfId="205" xr:uid="{00000000-0005-0000-0000-0000BB000000}"/>
    <cellStyle name="Dziesiętny 2 2 4 3 3" xfId="206" xr:uid="{00000000-0005-0000-0000-0000BC000000}"/>
    <cellStyle name="Dziesiętny 2 2 4 4" xfId="207" xr:uid="{00000000-0005-0000-0000-0000BD000000}"/>
    <cellStyle name="Dziesiętny 2 2 4 4 2" xfId="208" xr:uid="{00000000-0005-0000-0000-0000BE000000}"/>
    <cellStyle name="Dziesiętny 2 2 4 5" xfId="209" xr:uid="{00000000-0005-0000-0000-0000BF000000}"/>
    <cellStyle name="Dziesiętny 2 2 5" xfId="210" xr:uid="{00000000-0005-0000-0000-0000C0000000}"/>
    <cellStyle name="Dziesiętny 2 2 5 2" xfId="211" xr:uid="{00000000-0005-0000-0000-0000C1000000}"/>
    <cellStyle name="Dziesiętny 2 2 5 2 2" xfId="212" xr:uid="{00000000-0005-0000-0000-0000C2000000}"/>
    <cellStyle name="Dziesiętny 2 2 5 2 2 2" xfId="213" xr:uid="{00000000-0005-0000-0000-0000C3000000}"/>
    <cellStyle name="Dziesiętny 2 2 5 2 2 2 2" xfId="214" xr:uid="{00000000-0005-0000-0000-0000C4000000}"/>
    <cellStyle name="Dziesiętny 2 2 5 2 2 3" xfId="215" xr:uid="{00000000-0005-0000-0000-0000C5000000}"/>
    <cellStyle name="Dziesiętny 2 2 5 2 3" xfId="216" xr:uid="{00000000-0005-0000-0000-0000C6000000}"/>
    <cellStyle name="Dziesiętny 2 2 5 2 3 2" xfId="217" xr:uid="{00000000-0005-0000-0000-0000C7000000}"/>
    <cellStyle name="Dziesiętny 2 2 5 2 4" xfId="218" xr:uid="{00000000-0005-0000-0000-0000C8000000}"/>
    <cellStyle name="Dziesiętny 2 2 5 3" xfId="219" xr:uid="{00000000-0005-0000-0000-0000C9000000}"/>
    <cellStyle name="Dziesiętny 2 2 5 3 2" xfId="220" xr:uid="{00000000-0005-0000-0000-0000CA000000}"/>
    <cellStyle name="Dziesiętny 2 2 5 3 2 2" xfId="221" xr:uid="{00000000-0005-0000-0000-0000CB000000}"/>
    <cellStyle name="Dziesiętny 2 2 5 3 3" xfId="222" xr:uid="{00000000-0005-0000-0000-0000CC000000}"/>
    <cellStyle name="Dziesiętny 2 2 5 4" xfId="223" xr:uid="{00000000-0005-0000-0000-0000CD000000}"/>
    <cellStyle name="Dziesiętny 2 2 5 4 2" xfId="224" xr:uid="{00000000-0005-0000-0000-0000CE000000}"/>
    <cellStyle name="Dziesiętny 2 2 5 5" xfId="225" xr:uid="{00000000-0005-0000-0000-0000CF000000}"/>
    <cellStyle name="Dziesiętny 2 2 6" xfId="226" xr:uid="{00000000-0005-0000-0000-0000D0000000}"/>
    <cellStyle name="Dziesiętny 2 2 6 2" xfId="227" xr:uid="{00000000-0005-0000-0000-0000D1000000}"/>
    <cellStyle name="Dziesiętny 2 2 6 2 2" xfId="228" xr:uid="{00000000-0005-0000-0000-0000D2000000}"/>
    <cellStyle name="Dziesiętny 2 2 6 2 2 2" xfId="229" xr:uid="{00000000-0005-0000-0000-0000D3000000}"/>
    <cellStyle name="Dziesiętny 2 2 6 2 3" xfId="230" xr:uid="{00000000-0005-0000-0000-0000D4000000}"/>
    <cellStyle name="Dziesiętny 2 2 6 3" xfId="231" xr:uid="{00000000-0005-0000-0000-0000D5000000}"/>
    <cellStyle name="Dziesiętny 2 2 6 3 2" xfId="232" xr:uid="{00000000-0005-0000-0000-0000D6000000}"/>
    <cellStyle name="Dziesiętny 2 2 6 4" xfId="233" xr:uid="{00000000-0005-0000-0000-0000D7000000}"/>
    <cellStyle name="Dziesiętny 2 2 7" xfId="234" xr:uid="{00000000-0005-0000-0000-0000D8000000}"/>
    <cellStyle name="Dziesiętny 2 2 7 2" xfId="235" xr:uid="{00000000-0005-0000-0000-0000D9000000}"/>
    <cellStyle name="Dziesiętny 2 2 7 2 2" xfId="236" xr:uid="{00000000-0005-0000-0000-0000DA000000}"/>
    <cellStyle name="Dziesiętny 2 2 7 3" xfId="237" xr:uid="{00000000-0005-0000-0000-0000DB000000}"/>
    <cellStyle name="Dziesiętny 2 2 8" xfId="238" xr:uid="{00000000-0005-0000-0000-0000DC000000}"/>
    <cellStyle name="Dziesiętny 2 2 8 2" xfId="239" xr:uid="{00000000-0005-0000-0000-0000DD000000}"/>
    <cellStyle name="Dziesiętny 2 2 9" xfId="240" xr:uid="{00000000-0005-0000-0000-0000DE000000}"/>
    <cellStyle name="Dziesiętny 2 2 9 2" xfId="241" xr:uid="{00000000-0005-0000-0000-0000DF000000}"/>
    <cellStyle name="Dziesiętny 2 3" xfId="242" xr:uid="{00000000-0005-0000-0000-0000E0000000}"/>
    <cellStyle name="Dziesiętny 2 3 2" xfId="243" xr:uid="{00000000-0005-0000-0000-0000E1000000}"/>
    <cellStyle name="Dziesiętny 2 3 2 2" xfId="244" xr:uid="{00000000-0005-0000-0000-0000E2000000}"/>
    <cellStyle name="Dziesiętny 2 3 2 2 2" xfId="245" xr:uid="{00000000-0005-0000-0000-0000E3000000}"/>
    <cellStyle name="Dziesiętny 2 3 2 2 2 2" xfId="246" xr:uid="{00000000-0005-0000-0000-0000E4000000}"/>
    <cellStyle name="Dziesiętny 2 3 2 2 2 2 2" xfId="247" xr:uid="{00000000-0005-0000-0000-0000E5000000}"/>
    <cellStyle name="Dziesiętny 2 3 2 2 2 2 2 2" xfId="248" xr:uid="{00000000-0005-0000-0000-0000E6000000}"/>
    <cellStyle name="Dziesiętny 2 3 2 2 2 2 3" xfId="249" xr:uid="{00000000-0005-0000-0000-0000E7000000}"/>
    <cellStyle name="Dziesiętny 2 3 2 2 2 3" xfId="250" xr:uid="{00000000-0005-0000-0000-0000E8000000}"/>
    <cellStyle name="Dziesiętny 2 3 2 2 2 3 2" xfId="251" xr:uid="{00000000-0005-0000-0000-0000E9000000}"/>
    <cellStyle name="Dziesiętny 2 3 2 2 2 4" xfId="252" xr:uid="{00000000-0005-0000-0000-0000EA000000}"/>
    <cellStyle name="Dziesiętny 2 3 2 2 3" xfId="253" xr:uid="{00000000-0005-0000-0000-0000EB000000}"/>
    <cellStyle name="Dziesiętny 2 3 2 2 3 2" xfId="254" xr:uid="{00000000-0005-0000-0000-0000EC000000}"/>
    <cellStyle name="Dziesiętny 2 3 2 2 3 2 2" xfId="255" xr:uid="{00000000-0005-0000-0000-0000ED000000}"/>
    <cellStyle name="Dziesiętny 2 3 2 2 3 3" xfId="256" xr:uid="{00000000-0005-0000-0000-0000EE000000}"/>
    <cellStyle name="Dziesiętny 2 3 2 2 4" xfId="257" xr:uid="{00000000-0005-0000-0000-0000EF000000}"/>
    <cellStyle name="Dziesiętny 2 3 2 2 4 2" xfId="258" xr:uid="{00000000-0005-0000-0000-0000F0000000}"/>
    <cellStyle name="Dziesiętny 2 3 2 2 5" xfId="259" xr:uid="{00000000-0005-0000-0000-0000F1000000}"/>
    <cellStyle name="Dziesiętny 2 3 2 3" xfId="260" xr:uid="{00000000-0005-0000-0000-0000F2000000}"/>
    <cellStyle name="Dziesiętny 2 3 2 3 2" xfId="261" xr:uid="{00000000-0005-0000-0000-0000F3000000}"/>
    <cellStyle name="Dziesiętny 2 3 2 3 2 2" xfId="262" xr:uid="{00000000-0005-0000-0000-0000F4000000}"/>
    <cellStyle name="Dziesiętny 2 3 2 3 2 2 2" xfId="263" xr:uid="{00000000-0005-0000-0000-0000F5000000}"/>
    <cellStyle name="Dziesiętny 2 3 2 3 2 3" xfId="264" xr:uid="{00000000-0005-0000-0000-0000F6000000}"/>
    <cellStyle name="Dziesiętny 2 3 2 3 3" xfId="265" xr:uid="{00000000-0005-0000-0000-0000F7000000}"/>
    <cellStyle name="Dziesiętny 2 3 2 3 3 2" xfId="266" xr:uid="{00000000-0005-0000-0000-0000F8000000}"/>
    <cellStyle name="Dziesiętny 2 3 2 3 4" xfId="267" xr:uid="{00000000-0005-0000-0000-0000F9000000}"/>
    <cellStyle name="Dziesiętny 2 3 2 4" xfId="268" xr:uid="{00000000-0005-0000-0000-0000FA000000}"/>
    <cellStyle name="Dziesiętny 2 3 2 4 2" xfId="269" xr:uid="{00000000-0005-0000-0000-0000FB000000}"/>
    <cellStyle name="Dziesiętny 2 3 2 4 2 2" xfId="270" xr:uid="{00000000-0005-0000-0000-0000FC000000}"/>
    <cellStyle name="Dziesiętny 2 3 2 4 3" xfId="271" xr:uid="{00000000-0005-0000-0000-0000FD000000}"/>
    <cellStyle name="Dziesiętny 2 3 2 5" xfId="272" xr:uid="{00000000-0005-0000-0000-0000FE000000}"/>
    <cellStyle name="Dziesiętny 2 3 2 5 2" xfId="273" xr:uid="{00000000-0005-0000-0000-0000FF000000}"/>
    <cellStyle name="Dziesiętny 2 3 2 6" xfId="274" xr:uid="{00000000-0005-0000-0000-000000010000}"/>
    <cellStyle name="Dziesiętny 2 3 2 6 2" xfId="275" xr:uid="{00000000-0005-0000-0000-000001010000}"/>
    <cellStyle name="Dziesiętny 2 3 2 7" xfId="276" xr:uid="{00000000-0005-0000-0000-000002010000}"/>
    <cellStyle name="Dziesiętny 2 3 2 7 2" xfId="277" xr:uid="{00000000-0005-0000-0000-000003010000}"/>
    <cellStyle name="Dziesiętny 2 3 2 8" xfId="278" xr:uid="{00000000-0005-0000-0000-000004010000}"/>
    <cellStyle name="Dziesiętny 2 3 3" xfId="279" xr:uid="{00000000-0005-0000-0000-000005010000}"/>
    <cellStyle name="Dziesiętny 2 3 3 2" xfId="280" xr:uid="{00000000-0005-0000-0000-000006010000}"/>
    <cellStyle name="Dziesiętny 2 3 3 2 2" xfId="281" xr:uid="{00000000-0005-0000-0000-000007010000}"/>
    <cellStyle name="Dziesiętny 2 3 3 2 2 2" xfId="282" xr:uid="{00000000-0005-0000-0000-000008010000}"/>
    <cellStyle name="Dziesiętny 2 3 3 2 2 2 2" xfId="283" xr:uid="{00000000-0005-0000-0000-000009010000}"/>
    <cellStyle name="Dziesiętny 2 3 3 2 2 3" xfId="284" xr:uid="{00000000-0005-0000-0000-00000A010000}"/>
    <cellStyle name="Dziesiętny 2 3 3 2 3" xfId="285" xr:uid="{00000000-0005-0000-0000-00000B010000}"/>
    <cellStyle name="Dziesiętny 2 3 3 2 3 2" xfId="286" xr:uid="{00000000-0005-0000-0000-00000C010000}"/>
    <cellStyle name="Dziesiętny 2 3 3 2 4" xfId="287" xr:uid="{00000000-0005-0000-0000-00000D010000}"/>
    <cellStyle name="Dziesiętny 2 3 3 3" xfId="288" xr:uid="{00000000-0005-0000-0000-00000E010000}"/>
    <cellStyle name="Dziesiętny 2 3 3 3 2" xfId="289" xr:uid="{00000000-0005-0000-0000-00000F010000}"/>
    <cellStyle name="Dziesiętny 2 3 3 3 2 2" xfId="290" xr:uid="{00000000-0005-0000-0000-000010010000}"/>
    <cellStyle name="Dziesiętny 2 3 3 3 3" xfId="291" xr:uid="{00000000-0005-0000-0000-000011010000}"/>
    <cellStyle name="Dziesiętny 2 3 3 4" xfId="292" xr:uid="{00000000-0005-0000-0000-000012010000}"/>
    <cellStyle name="Dziesiętny 2 3 3 4 2" xfId="293" xr:uid="{00000000-0005-0000-0000-000013010000}"/>
    <cellStyle name="Dziesiętny 2 3 3 5" xfId="294" xr:uid="{00000000-0005-0000-0000-000014010000}"/>
    <cellStyle name="Dziesiętny 2 3 4" xfId="295" xr:uid="{00000000-0005-0000-0000-000015010000}"/>
    <cellStyle name="Dziesiętny 2 3 4 2" xfId="296" xr:uid="{00000000-0005-0000-0000-000016010000}"/>
    <cellStyle name="Dziesiętny 2 3 4 2 2" xfId="297" xr:uid="{00000000-0005-0000-0000-000017010000}"/>
    <cellStyle name="Dziesiętny 2 3 4 2 2 2" xfId="298" xr:uid="{00000000-0005-0000-0000-000018010000}"/>
    <cellStyle name="Dziesiętny 2 3 4 2 3" xfId="299" xr:uid="{00000000-0005-0000-0000-000019010000}"/>
    <cellStyle name="Dziesiętny 2 3 4 3" xfId="300" xr:uid="{00000000-0005-0000-0000-00001A010000}"/>
    <cellStyle name="Dziesiętny 2 3 4 3 2" xfId="301" xr:uid="{00000000-0005-0000-0000-00001B010000}"/>
    <cellStyle name="Dziesiętny 2 3 4 4" xfId="302" xr:uid="{00000000-0005-0000-0000-00001C010000}"/>
    <cellStyle name="Dziesiętny 2 3 5" xfId="303" xr:uid="{00000000-0005-0000-0000-00001D010000}"/>
    <cellStyle name="Dziesiętny 2 3 5 2" xfId="304" xr:uid="{00000000-0005-0000-0000-00001E010000}"/>
    <cellStyle name="Dziesiętny 2 3 5 2 2" xfId="305" xr:uid="{00000000-0005-0000-0000-00001F010000}"/>
    <cellStyle name="Dziesiętny 2 3 5 3" xfId="306" xr:uid="{00000000-0005-0000-0000-000020010000}"/>
    <cellStyle name="Dziesiętny 2 3 6" xfId="307" xr:uid="{00000000-0005-0000-0000-000021010000}"/>
    <cellStyle name="Dziesiętny 2 3 6 2" xfId="308" xr:uid="{00000000-0005-0000-0000-000022010000}"/>
    <cellStyle name="Dziesiętny 2 3 7" xfId="309" xr:uid="{00000000-0005-0000-0000-000023010000}"/>
    <cellStyle name="Dziesiętny 2 3 7 2" xfId="310" xr:uid="{00000000-0005-0000-0000-000024010000}"/>
    <cellStyle name="Dziesiętny 2 3 8" xfId="311" xr:uid="{00000000-0005-0000-0000-000025010000}"/>
    <cellStyle name="Dziesiętny 2 3 8 2" xfId="312" xr:uid="{00000000-0005-0000-0000-000026010000}"/>
    <cellStyle name="Dziesiętny 2 3 9" xfId="313" xr:uid="{00000000-0005-0000-0000-000027010000}"/>
    <cellStyle name="Dziesiętny 2 4" xfId="314" xr:uid="{00000000-0005-0000-0000-000028010000}"/>
    <cellStyle name="Dziesiętny 2 4 2" xfId="315" xr:uid="{00000000-0005-0000-0000-000029010000}"/>
    <cellStyle name="Dziesiętny 2 4 2 2" xfId="316" xr:uid="{00000000-0005-0000-0000-00002A010000}"/>
    <cellStyle name="Dziesiętny 2 4 2 2 2" xfId="317" xr:uid="{00000000-0005-0000-0000-00002B010000}"/>
    <cellStyle name="Dziesiętny 2 4 2 2 2 2" xfId="318" xr:uid="{00000000-0005-0000-0000-00002C010000}"/>
    <cellStyle name="Dziesiętny 2 4 2 2 2 2 2" xfId="319" xr:uid="{00000000-0005-0000-0000-00002D010000}"/>
    <cellStyle name="Dziesiętny 2 4 2 2 2 3" xfId="320" xr:uid="{00000000-0005-0000-0000-00002E010000}"/>
    <cellStyle name="Dziesiętny 2 4 2 2 3" xfId="321" xr:uid="{00000000-0005-0000-0000-00002F010000}"/>
    <cellStyle name="Dziesiętny 2 4 2 2 3 2" xfId="322" xr:uid="{00000000-0005-0000-0000-000030010000}"/>
    <cellStyle name="Dziesiętny 2 4 2 2 4" xfId="323" xr:uid="{00000000-0005-0000-0000-000031010000}"/>
    <cellStyle name="Dziesiętny 2 4 2 3" xfId="324" xr:uid="{00000000-0005-0000-0000-000032010000}"/>
    <cellStyle name="Dziesiętny 2 4 2 3 2" xfId="325" xr:uid="{00000000-0005-0000-0000-000033010000}"/>
    <cellStyle name="Dziesiętny 2 4 2 3 2 2" xfId="326" xr:uid="{00000000-0005-0000-0000-000034010000}"/>
    <cellStyle name="Dziesiętny 2 4 2 3 3" xfId="327" xr:uid="{00000000-0005-0000-0000-000035010000}"/>
    <cellStyle name="Dziesiętny 2 4 2 4" xfId="328" xr:uid="{00000000-0005-0000-0000-000036010000}"/>
    <cellStyle name="Dziesiętny 2 4 2 4 2" xfId="329" xr:uid="{00000000-0005-0000-0000-000037010000}"/>
    <cellStyle name="Dziesiętny 2 4 2 5" xfId="330" xr:uid="{00000000-0005-0000-0000-000038010000}"/>
    <cellStyle name="Dziesiętny 2 4 3" xfId="331" xr:uid="{00000000-0005-0000-0000-000039010000}"/>
    <cellStyle name="Dziesiętny 2 4 3 2" xfId="332" xr:uid="{00000000-0005-0000-0000-00003A010000}"/>
    <cellStyle name="Dziesiętny 2 4 3 2 2" xfId="333" xr:uid="{00000000-0005-0000-0000-00003B010000}"/>
    <cellStyle name="Dziesiętny 2 4 3 2 2 2" xfId="334" xr:uid="{00000000-0005-0000-0000-00003C010000}"/>
    <cellStyle name="Dziesiętny 2 4 3 2 3" xfId="335" xr:uid="{00000000-0005-0000-0000-00003D010000}"/>
    <cellStyle name="Dziesiętny 2 4 3 3" xfId="336" xr:uid="{00000000-0005-0000-0000-00003E010000}"/>
    <cellStyle name="Dziesiętny 2 4 3 3 2" xfId="337" xr:uid="{00000000-0005-0000-0000-00003F010000}"/>
    <cellStyle name="Dziesiętny 2 4 3 4" xfId="338" xr:uid="{00000000-0005-0000-0000-000040010000}"/>
    <cellStyle name="Dziesiętny 2 4 4" xfId="339" xr:uid="{00000000-0005-0000-0000-000041010000}"/>
    <cellStyle name="Dziesiętny 2 4 4 2" xfId="340" xr:uid="{00000000-0005-0000-0000-000042010000}"/>
    <cellStyle name="Dziesiętny 2 4 4 2 2" xfId="341" xr:uid="{00000000-0005-0000-0000-000043010000}"/>
    <cellStyle name="Dziesiętny 2 4 4 3" xfId="342" xr:uid="{00000000-0005-0000-0000-000044010000}"/>
    <cellStyle name="Dziesiętny 2 4 5" xfId="343" xr:uid="{00000000-0005-0000-0000-000045010000}"/>
    <cellStyle name="Dziesiętny 2 4 5 2" xfId="344" xr:uid="{00000000-0005-0000-0000-000046010000}"/>
    <cellStyle name="Dziesiętny 2 4 6" xfId="345" xr:uid="{00000000-0005-0000-0000-000047010000}"/>
    <cellStyle name="Dziesiętny 2 4 6 2" xfId="346" xr:uid="{00000000-0005-0000-0000-000048010000}"/>
    <cellStyle name="Dziesiętny 2 4 7" xfId="347" xr:uid="{00000000-0005-0000-0000-000049010000}"/>
    <cellStyle name="Dziesiętny 2 4 7 2" xfId="348" xr:uid="{00000000-0005-0000-0000-00004A010000}"/>
    <cellStyle name="Dziesiętny 2 4 8" xfId="349" xr:uid="{00000000-0005-0000-0000-00004B010000}"/>
    <cellStyle name="Dziesiętny 2 5" xfId="350" xr:uid="{00000000-0005-0000-0000-00004C010000}"/>
    <cellStyle name="Dziesiętny 2 5 2" xfId="351" xr:uid="{00000000-0005-0000-0000-00004D010000}"/>
    <cellStyle name="Dziesiętny 2 5 2 2" xfId="352" xr:uid="{00000000-0005-0000-0000-00004E010000}"/>
    <cellStyle name="Dziesiętny 2 5 2 2 2" xfId="353" xr:uid="{00000000-0005-0000-0000-00004F010000}"/>
    <cellStyle name="Dziesiętny 2 5 2 2 2 2" xfId="354" xr:uid="{00000000-0005-0000-0000-000050010000}"/>
    <cellStyle name="Dziesiętny 2 5 2 2 3" xfId="355" xr:uid="{00000000-0005-0000-0000-000051010000}"/>
    <cellStyle name="Dziesiętny 2 5 2 3" xfId="356" xr:uid="{00000000-0005-0000-0000-000052010000}"/>
    <cellStyle name="Dziesiętny 2 5 2 3 2" xfId="357" xr:uid="{00000000-0005-0000-0000-000053010000}"/>
    <cellStyle name="Dziesiętny 2 5 2 4" xfId="358" xr:uid="{00000000-0005-0000-0000-000054010000}"/>
    <cellStyle name="Dziesiętny 2 5 3" xfId="359" xr:uid="{00000000-0005-0000-0000-000055010000}"/>
    <cellStyle name="Dziesiętny 2 5 3 2" xfId="360" xr:uid="{00000000-0005-0000-0000-000056010000}"/>
    <cellStyle name="Dziesiętny 2 5 3 2 2" xfId="361" xr:uid="{00000000-0005-0000-0000-000057010000}"/>
    <cellStyle name="Dziesiętny 2 5 3 3" xfId="362" xr:uid="{00000000-0005-0000-0000-000058010000}"/>
    <cellStyle name="Dziesiętny 2 5 4" xfId="363" xr:uid="{00000000-0005-0000-0000-000059010000}"/>
    <cellStyle name="Dziesiętny 2 5 4 2" xfId="364" xr:uid="{00000000-0005-0000-0000-00005A010000}"/>
    <cellStyle name="Dziesiętny 2 5 5" xfId="365" xr:uid="{00000000-0005-0000-0000-00005B010000}"/>
    <cellStyle name="Dziesiętny 2 6" xfId="366" xr:uid="{00000000-0005-0000-0000-00005C010000}"/>
    <cellStyle name="Dziesiętny 2 6 2" xfId="367" xr:uid="{00000000-0005-0000-0000-00005D010000}"/>
    <cellStyle name="Dziesiętny 2 6 2 2" xfId="368" xr:uid="{00000000-0005-0000-0000-00005E010000}"/>
    <cellStyle name="Dziesiętny 2 6 2 2 2" xfId="369" xr:uid="{00000000-0005-0000-0000-00005F010000}"/>
    <cellStyle name="Dziesiętny 2 6 2 2 2 2" xfId="370" xr:uid="{00000000-0005-0000-0000-000060010000}"/>
    <cellStyle name="Dziesiętny 2 6 2 2 3" xfId="371" xr:uid="{00000000-0005-0000-0000-000061010000}"/>
    <cellStyle name="Dziesiętny 2 6 2 3" xfId="372" xr:uid="{00000000-0005-0000-0000-000062010000}"/>
    <cellStyle name="Dziesiętny 2 6 2 3 2" xfId="373" xr:uid="{00000000-0005-0000-0000-000063010000}"/>
    <cellStyle name="Dziesiętny 2 6 2 4" xfId="374" xr:uid="{00000000-0005-0000-0000-000064010000}"/>
    <cellStyle name="Dziesiętny 2 6 3" xfId="375" xr:uid="{00000000-0005-0000-0000-000065010000}"/>
    <cellStyle name="Dziesiętny 2 6 3 2" xfId="376" xr:uid="{00000000-0005-0000-0000-000066010000}"/>
    <cellStyle name="Dziesiętny 2 6 3 2 2" xfId="377" xr:uid="{00000000-0005-0000-0000-000067010000}"/>
    <cellStyle name="Dziesiętny 2 6 3 3" xfId="378" xr:uid="{00000000-0005-0000-0000-000068010000}"/>
    <cellStyle name="Dziesiętny 2 6 4" xfId="379" xr:uid="{00000000-0005-0000-0000-000069010000}"/>
    <cellStyle name="Dziesiętny 2 6 4 2" xfId="380" xr:uid="{00000000-0005-0000-0000-00006A010000}"/>
    <cellStyle name="Dziesiętny 2 6 5" xfId="381" xr:uid="{00000000-0005-0000-0000-00006B010000}"/>
    <cellStyle name="Dziesiętny 2 7" xfId="382" xr:uid="{00000000-0005-0000-0000-00006C010000}"/>
    <cellStyle name="Dziesiętny 2 7 2" xfId="383" xr:uid="{00000000-0005-0000-0000-00006D010000}"/>
    <cellStyle name="Dziesiętny 2 7 2 2" xfId="384" xr:uid="{00000000-0005-0000-0000-00006E010000}"/>
    <cellStyle name="Dziesiętny 2 7 2 2 2" xfId="385" xr:uid="{00000000-0005-0000-0000-00006F010000}"/>
    <cellStyle name="Dziesiętny 2 7 2 2 2 2" xfId="386" xr:uid="{00000000-0005-0000-0000-000070010000}"/>
    <cellStyle name="Dziesiętny 2 7 2 2 3" xfId="387" xr:uid="{00000000-0005-0000-0000-000071010000}"/>
    <cellStyle name="Dziesiętny 2 7 2 3" xfId="388" xr:uid="{00000000-0005-0000-0000-000072010000}"/>
    <cellStyle name="Dziesiętny 2 7 2 3 2" xfId="389" xr:uid="{00000000-0005-0000-0000-000073010000}"/>
    <cellStyle name="Dziesiętny 2 7 2 4" xfId="390" xr:uid="{00000000-0005-0000-0000-000074010000}"/>
    <cellStyle name="Dziesiętny 2 7 3" xfId="391" xr:uid="{00000000-0005-0000-0000-000075010000}"/>
    <cellStyle name="Dziesiętny 2 7 3 2" xfId="392" xr:uid="{00000000-0005-0000-0000-000076010000}"/>
    <cellStyle name="Dziesiętny 2 7 3 2 2" xfId="393" xr:uid="{00000000-0005-0000-0000-000077010000}"/>
    <cellStyle name="Dziesiętny 2 7 3 3" xfId="394" xr:uid="{00000000-0005-0000-0000-000078010000}"/>
    <cellStyle name="Dziesiętny 2 7 4" xfId="395" xr:uid="{00000000-0005-0000-0000-000079010000}"/>
    <cellStyle name="Dziesiętny 2 7 4 2" xfId="396" xr:uid="{00000000-0005-0000-0000-00007A010000}"/>
    <cellStyle name="Dziesiętny 2 7 5" xfId="397" xr:uid="{00000000-0005-0000-0000-00007B010000}"/>
    <cellStyle name="Dziesiętny 2 8" xfId="398" xr:uid="{00000000-0005-0000-0000-00007C010000}"/>
    <cellStyle name="Dziesiętny 2 8 2" xfId="399" xr:uid="{00000000-0005-0000-0000-00007D010000}"/>
    <cellStyle name="Dziesiętny 2 8 2 2" xfId="400" xr:uid="{00000000-0005-0000-0000-00007E010000}"/>
    <cellStyle name="Dziesiętny 2 8 2 2 2" xfId="401" xr:uid="{00000000-0005-0000-0000-00007F010000}"/>
    <cellStyle name="Dziesiętny 2 8 2 2 2 2" xfId="402" xr:uid="{00000000-0005-0000-0000-000080010000}"/>
    <cellStyle name="Dziesiętny 2 8 2 2 3" xfId="403" xr:uid="{00000000-0005-0000-0000-000081010000}"/>
    <cellStyle name="Dziesiętny 2 8 2 3" xfId="404" xr:uid="{00000000-0005-0000-0000-000082010000}"/>
    <cellStyle name="Dziesiętny 2 8 2 3 2" xfId="405" xr:uid="{00000000-0005-0000-0000-000083010000}"/>
    <cellStyle name="Dziesiętny 2 8 2 4" xfId="406" xr:uid="{00000000-0005-0000-0000-000084010000}"/>
    <cellStyle name="Dziesiętny 2 8 3" xfId="407" xr:uid="{00000000-0005-0000-0000-000085010000}"/>
    <cellStyle name="Dziesiętny 2 8 3 2" xfId="408" xr:uid="{00000000-0005-0000-0000-000086010000}"/>
    <cellStyle name="Dziesiętny 2 8 3 2 2" xfId="409" xr:uid="{00000000-0005-0000-0000-000087010000}"/>
    <cellStyle name="Dziesiętny 2 8 3 3" xfId="410" xr:uid="{00000000-0005-0000-0000-000088010000}"/>
    <cellStyle name="Dziesiętny 2 8 4" xfId="411" xr:uid="{00000000-0005-0000-0000-000089010000}"/>
    <cellStyle name="Dziesiętny 2 8 4 2" xfId="412" xr:uid="{00000000-0005-0000-0000-00008A010000}"/>
    <cellStyle name="Dziesiętny 2 8 5" xfId="413" xr:uid="{00000000-0005-0000-0000-00008B010000}"/>
    <cellStyle name="Dziesiętny 2 9" xfId="414" xr:uid="{00000000-0005-0000-0000-00008C010000}"/>
    <cellStyle name="Dziesiętny 2 9 2" xfId="415" xr:uid="{00000000-0005-0000-0000-00008D010000}"/>
    <cellStyle name="Dziesiętny 2 9 2 2" xfId="416" xr:uid="{00000000-0005-0000-0000-00008E010000}"/>
    <cellStyle name="Dziesiętny 2 9 2 2 2" xfId="417" xr:uid="{00000000-0005-0000-0000-00008F010000}"/>
    <cellStyle name="Dziesiętny 2 9 2 3" xfId="418" xr:uid="{00000000-0005-0000-0000-000090010000}"/>
    <cellStyle name="Dziesiętny 2 9 3" xfId="419" xr:uid="{00000000-0005-0000-0000-000091010000}"/>
    <cellStyle name="Dziesiętny 2 9 3 2" xfId="420" xr:uid="{00000000-0005-0000-0000-000092010000}"/>
    <cellStyle name="Dziesiętny 2 9 4" xfId="421" xr:uid="{00000000-0005-0000-0000-000093010000}"/>
    <cellStyle name="Dziesiętny 3" xfId="4" xr:uid="{00000000-0005-0000-0000-000094010000}"/>
    <cellStyle name="Dziesiętny 3 10" xfId="422" xr:uid="{00000000-0005-0000-0000-000095010000}"/>
    <cellStyle name="Dziesiętny 3 10 2" xfId="423" xr:uid="{00000000-0005-0000-0000-000096010000}"/>
    <cellStyle name="Dziesiętny 3 10 2 2" xfId="424" xr:uid="{00000000-0005-0000-0000-000097010000}"/>
    <cellStyle name="Dziesiętny 3 10 3" xfId="425" xr:uid="{00000000-0005-0000-0000-000098010000}"/>
    <cellStyle name="Dziesiętny 3 11" xfId="426" xr:uid="{00000000-0005-0000-0000-000099010000}"/>
    <cellStyle name="Dziesiętny 3 11 2" xfId="427" xr:uid="{00000000-0005-0000-0000-00009A010000}"/>
    <cellStyle name="Dziesiętny 3 12" xfId="428" xr:uid="{00000000-0005-0000-0000-00009B010000}"/>
    <cellStyle name="Dziesiętny 3 12 2" xfId="429" xr:uid="{00000000-0005-0000-0000-00009C010000}"/>
    <cellStyle name="Dziesiętny 3 13" xfId="430" xr:uid="{00000000-0005-0000-0000-00009D010000}"/>
    <cellStyle name="Dziesiętny 3 13 2" xfId="431" xr:uid="{00000000-0005-0000-0000-00009E010000}"/>
    <cellStyle name="Dziesiętny 3 14" xfId="432" xr:uid="{00000000-0005-0000-0000-00009F010000}"/>
    <cellStyle name="Dziesiętny 3 14 2" xfId="433" xr:uid="{00000000-0005-0000-0000-0000A0010000}"/>
    <cellStyle name="Dziesiętny 3 15" xfId="434" xr:uid="{00000000-0005-0000-0000-0000A1010000}"/>
    <cellStyle name="Dziesiętny 3 16" xfId="435" xr:uid="{00000000-0005-0000-0000-0000A2010000}"/>
    <cellStyle name="Dziesiętny 3 2" xfId="436" xr:uid="{00000000-0005-0000-0000-0000A3010000}"/>
    <cellStyle name="Dziesiętny 3 2 2" xfId="437" xr:uid="{00000000-0005-0000-0000-0000A4010000}"/>
    <cellStyle name="Dziesiętny 3 2 2 2" xfId="438" xr:uid="{00000000-0005-0000-0000-0000A5010000}"/>
    <cellStyle name="Dziesiętny 3 2 2 2 2" xfId="439" xr:uid="{00000000-0005-0000-0000-0000A6010000}"/>
    <cellStyle name="Dziesiętny 3 2 2 2 2 2" xfId="440" xr:uid="{00000000-0005-0000-0000-0000A7010000}"/>
    <cellStyle name="Dziesiętny 3 2 2 2 2 2 2" xfId="441" xr:uid="{00000000-0005-0000-0000-0000A8010000}"/>
    <cellStyle name="Dziesiętny 3 2 2 2 2 2 2 2" xfId="442" xr:uid="{00000000-0005-0000-0000-0000A9010000}"/>
    <cellStyle name="Dziesiętny 3 2 2 2 2 2 3" xfId="443" xr:uid="{00000000-0005-0000-0000-0000AA010000}"/>
    <cellStyle name="Dziesiętny 3 2 2 2 2 3" xfId="444" xr:uid="{00000000-0005-0000-0000-0000AB010000}"/>
    <cellStyle name="Dziesiętny 3 2 2 2 2 3 2" xfId="445" xr:uid="{00000000-0005-0000-0000-0000AC010000}"/>
    <cellStyle name="Dziesiętny 3 2 2 2 2 4" xfId="446" xr:uid="{00000000-0005-0000-0000-0000AD010000}"/>
    <cellStyle name="Dziesiętny 3 2 2 2 3" xfId="447" xr:uid="{00000000-0005-0000-0000-0000AE010000}"/>
    <cellStyle name="Dziesiętny 3 2 2 2 3 2" xfId="448" xr:uid="{00000000-0005-0000-0000-0000AF010000}"/>
    <cellStyle name="Dziesiętny 3 2 2 2 3 2 2" xfId="449" xr:uid="{00000000-0005-0000-0000-0000B0010000}"/>
    <cellStyle name="Dziesiętny 3 2 2 2 3 3" xfId="450" xr:uid="{00000000-0005-0000-0000-0000B1010000}"/>
    <cellStyle name="Dziesiętny 3 2 2 2 4" xfId="451" xr:uid="{00000000-0005-0000-0000-0000B2010000}"/>
    <cellStyle name="Dziesiętny 3 2 2 2 4 2" xfId="452" xr:uid="{00000000-0005-0000-0000-0000B3010000}"/>
    <cellStyle name="Dziesiętny 3 2 2 2 5" xfId="453" xr:uid="{00000000-0005-0000-0000-0000B4010000}"/>
    <cellStyle name="Dziesiętny 3 2 2 3" xfId="454" xr:uid="{00000000-0005-0000-0000-0000B5010000}"/>
    <cellStyle name="Dziesiętny 3 2 2 3 2" xfId="455" xr:uid="{00000000-0005-0000-0000-0000B6010000}"/>
    <cellStyle name="Dziesiętny 3 2 2 3 2 2" xfId="456" xr:uid="{00000000-0005-0000-0000-0000B7010000}"/>
    <cellStyle name="Dziesiętny 3 2 2 3 2 2 2" xfId="457" xr:uid="{00000000-0005-0000-0000-0000B8010000}"/>
    <cellStyle name="Dziesiętny 3 2 2 3 2 3" xfId="458" xr:uid="{00000000-0005-0000-0000-0000B9010000}"/>
    <cellStyle name="Dziesiętny 3 2 2 3 3" xfId="459" xr:uid="{00000000-0005-0000-0000-0000BA010000}"/>
    <cellStyle name="Dziesiętny 3 2 2 3 3 2" xfId="460" xr:uid="{00000000-0005-0000-0000-0000BB010000}"/>
    <cellStyle name="Dziesiętny 3 2 2 3 4" xfId="461" xr:uid="{00000000-0005-0000-0000-0000BC010000}"/>
    <cellStyle name="Dziesiętny 3 2 2 4" xfId="462" xr:uid="{00000000-0005-0000-0000-0000BD010000}"/>
    <cellStyle name="Dziesiętny 3 2 2 4 2" xfId="463" xr:uid="{00000000-0005-0000-0000-0000BE010000}"/>
    <cellStyle name="Dziesiętny 3 2 2 4 2 2" xfId="464" xr:uid="{00000000-0005-0000-0000-0000BF010000}"/>
    <cellStyle name="Dziesiętny 3 2 2 4 3" xfId="465" xr:uid="{00000000-0005-0000-0000-0000C0010000}"/>
    <cellStyle name="Dziesiętny 3 2 2 5" xfId="466" xr:uid="{00000000-0005-0000-0000-0000C1010000}"/>
    <cellStyle name="Dziesiętny 3 2 2 5 2" xfId="467" xr:uid="{00000000-0005-0000-0000-0000C2010000}"/>
    <cellStyle name="Dziesiętny 3 2 2 6" xfId="468" xr:uid="{00000000-0005-0000-0000-0000C3010000}"/>
    <cellStyle name="Dziesiętny 3 2 2 6 2" xfId="469" xr:uid="{00000000-0005-0000-0000-0000C4010000}"/>
    <cellStyle name="Dziesiętny 3 2 2 7" xfId="470" xr:uid="{00000000-0005-0000-0000-0000C5010000}"/>
    <cellStyle name="Dziesiętny 3 2 2 7 2" xfId="471" xr:uid="{00000000-0005-0000-0000-0000C6010000}"/>
    <cellStyle name="Dziesiętny 3 2 2 8" xfId="472" xr:uid="{00000000-0005-0000-0000-0000C7010000}"/>
    <cellStyle name="Dziesiętny 3 2 3" xfId="473" xr:uid="{00000000-0005-0000-0000-0000C8010000}"/>
    <cellStyle name="Dziesiętny 3 2 3 2" xfId="474" xr:uid="{00000000-0005-0000-0000-0000C9010000}"/>
    <cellStyle name="Dziesiętny 3 2 3 2 2" xfId="475" xr:uid="{00000000-0005-0000-0000-0000CA010000}"/>
    <cellStyle name="Dziesiętny 3 2 3 2 2 2" xfId="476" xr:uid="{00000000-0005-0000-0000-0000CB010000}"/>
    <cellStyle name="Dziesiętny 3 2 3 2 2 2 2" xfId="477" xr:uid="{00000000-0005-0000-0000-0000CC010000}"/>
    <cellStyle name="Dziesiętny 3 2 3 2 2 3" xfId="478" xr:uid="{00000000-0005-0000-0000-0000CD010000}"/>
    <cellStyle name="Dziesiętny 3 2 3 2 3" xfId="479" xr:uid="{00000000-0005-0000-0000-0000CE010000}"/>
    <cellStyle name="Dziesiętny 3 2 3 2 3 2" xfId="480" xr:uid="{00000000-0005-0000-0000-0000CF010000}"/>
    <cellStyle name="Dziesiętny 3 2 3 2 4" xfId="481" xr:uid="{00000000-0005-0000-0000-0000D0010000}"/>
    <cellStyle name="Dziesiętny 3 2 3 3" xfId="482" xr:uid="{00000000-0005-0000-0000-0000D1010000}"/>
    <cellStyle name="Dziesiętny 3 2 3 3 2" xfId="483" xr:uid="{00000000-0005-0000-0000-0000D2010000}"/>
    <cellStyle name="Dziesiętny 3 2 3 3 2 2" xfId="484" xr:uid="{00000000-0005-0000-0000-0000D3010000}"/>
    <cellStyle name="Dziesiętny 3 2 3 3 3" xfId="485" xr:uid="{00000000-0005-0000-0000-0000D4010000}"/>
    <cellStyle name="Dziesiętny 3 2 3 4" xfId="486" xr:uid="{00000000-0005-0000-0000-0000D5010000}"/>
    <cellStyle name="Dziesiętny 3 2 3 4 2" xfId="487" xr:uid="{00000000-0005-0000-0000-0000D6010000}"/>
    <cellStyle name="Dziesiętny 3 2 3 5" xfId="488" xr:uid="{00000000-0005-0000-0000-0000D7010000}"/>
    <cellStyle name="Dziesiętny 3 2 4" xfId="489" xr:uid="{00000000-0005-0000-0000-0000D8010000}"/>
    <cellStyle name="Dziesiętny 3 2 4 2" xfId="490" xr:uid="{00000000-0005-0000-0000-0000D9010000}"/>
    <cellStyle name="Dziesiętny 3 2 4 2 2" xfId="491" xr:uid="{00000000-0005-0000-0000-0000DA010000}"/>
    <cellStyle name="Dziesiętny 3 2 4 2 2 2" xfId="492" xr:uid="{00000000-0005-0000-0000-0000DB010000}"/>
    <cellStyle name="Dziesiętny 3 2 4 2 3" xfId="493" xr:uid="{00000000-0005-0000-0000-0000DC010000}"/>
    <cellStyle name="Dziesiętny 3 2 4 3" xfId="494" xr:uid="{00000000-0005-0000-0000-0000DD010000}"/>
    <cellStyle name="Dziesiętny 3 2 4 3 2" xfId="495" xr:uid="{00000000-0005-0000-0000-0000DE010000}"/>
    <cellStyle name="Dziesiętny 3 2 4 4" xfId="496" xr:uid="{00000000-0005-0000-0000-0000DF010000}"/>
    <cellStyle name="Dziesiętny 3 2 5" xfId="497" xr:uid="{00000000-0005-0000-0000-0000E0010000}"/>
    <cellStyle name="Dziesiętny 3 2 5 2" xfId="498" xr:uid="{00000000-0005-0000-0000-0000E1010000}"/>
    <cellStyle name="Dziesiętny 3 2 5 2 2" xfId="499" xr:uid="{00000000-0005-0000-0000-0000E2010000}"/>
    <cellStyle name="Dziesiętny 3 2 5 3" xfId="500" xr:uid="{00000000-0005-0000-0000-0000E3010000}"/>
    <cellStyle name="Dziesiętny 3 2 6" xfId="501" xr:uid="{00000000-0005-0000-0000-0000E4010000}"/>
    <cellStyle name="Dziesiętny 3 2 6 2" xfId="502" xr:uid="{00000000-0005-0000-0000-0000E5010000}"/>
    <cellStyle name="Dziesiętny 3 2 7" xfId="503" xr:uid="{00000000-0005-0000-0000-0000E6010000}"/>
    <cellStyle name="Dziesiętny 3 2 7 2" xfId="504" xr:uid="{00000000-0005-0000-0000-0000E7010000}"/>
    <cellStyle name="Dziesiętny 3 2 8" xfId="505" xr:uid="{00000000-0005-0000-0000-0000E8010000}"/>
    <cellStyle name="Dziesiętny 3 2 8 2" xfId="506" xr:uid="{00000000-0005-0000-0000-0000E9010000}"/>
    <cellStyle name="Dziesiętny 3 2 9" xfId="507" xr:uid="{00000000-0005-0000-0000-0000EA010000}"/>
    <cellStyle name="Dziesiętny 3 3" xfId="508" xr:uid="{00000000-0005-0000-0000-0000EB010000}"/>
    <cellStyle name="Dziesiętny 3 3 2" xfId="509" xr:uid="{00000000-0005-0000-0000-0000EC010000}"/>
    <cellStyle name="Dziesiętny 3 3 2 2" xfId="510" xr:uid="{00000000-0005-0000-0000-0000ED010000}"/>
    <cellStyle name="Dziesiętny 3 3 2 2 2" xfId="511" xr:uid="{00000000-0005-0000-0000-0000EE010000}"/>
    <cellStyle name="Dziesiętny 3 3 2 2 2 2" xfId="512" xr:uid="{00000000-0005-0000-0000-0000EF010000}"/>
    <cellStyle name="Dziesiętny 3 3 2 2 2 2 2" xfId="513" xr:uid="{00000000-0005-0000-0000-0000F0010000}"/>
    <cellStyle name="Dziesiętny 3 3 2 2 2 3" xfId="514" xr:uid="{00000000-0005-0000-0000-0000F1010000}"/>
    <cellStyle name="Dziesiętny 3 3 2 2 3" xfId="515" xr:uid="{00000000-0005-0000-0000-0000F2010000}"/>
    <cellStyle name="Dziesiętny 3 3 2 2 3 2" xfId="516" xr:uid="{00000000-0005-0000-0000-0000F3010000}"/>
    <cellStyle name="Dziesiętny 3 3 2 2 4" xfId="517" xr:uid="{00000000-0005-0000-0000-0000F4010000}"/>
    <cellStyle name="Dziesiętny 3 3 2 3" xfId="518" xr:uid="{00000000-0005-0000-0000-0000F5010000}"/>
    <cellStyle name="Dziesiętny 3 3 2 3 2" xfId="519" xr:uid="{00000000-0005-0000-0000-0000F6010000}"/>
    <cellStyle name="Dziesiętny 3 3 2 3 2 2" xfId="520" xr:uid="{00000000-0005-0000-0000-0000F7010000}"/>
    <cellStyle name="Dziesiętny 3 3 2 3 3" xfId="521" xr:uid="{00000000-0005-0000-0000-0000F8010000}"/>
    <cellStyle name="Dziesiętny 3 3 2 4" xfId="522" xr:uid="{00000000-0005-0000-0000-0000F9010000}"/>
    <cellStyle name="Dziesiętny 3 3 2 4 2" xfId="523" xr:uid="{00000000-0005-0000-0000-0000FA010000}"/>
    <cellStyle name="Dziesiętny 3 3 2 5" xfId="524" xr:uid="{00000000-0005-0000-0000-0000FB010000}"/>
    <cellStyle name="Dziesiętny 3 3 3" xfId="525" xr:uid="{00000000-0005-0000-0000-0000FC010000}"/>
    <cellStyle name="Dziesiętny 3 3 3 2" xfId="526" xr:uid="{00000000-0005-0000-0000-0000FD010000}"/>
    <cellStyle name="Dziesiętny 3 3 3 2 2" xfId="527" xr:uid="{00000000-0005-0000-0000-0000FE010000}"/>
    <cellStyle name="Dziesiętny 3 3 3 2 2 2" xfId="528" xr:uid="{00000000-0005-0000-0000-0000FF010000}"/>
    <cellStyle name="Dziesiętny 3 3 3 2 3" xfId="529" xr:uid="{00000000-0005-0000-0000-000000020000}"/>
    <cellStyle name="Dziesiętny 3 3 3 3" xfId="530" xr:uid="{00000000-0005-0000-0000-000001020000}"/>
    <cellStyle name="Dziesiętny 3 3 3 3 2" xfId="531" xr:uid="{00000000-0005-0000-0000-000002020000}"/>
    <cellStyle name="Dziesiętny 3 3 3 4" xfId="532" xr:uid="{00000000-0005-0000-0000-000003020000}"/>
    <cellStyle name="Dziesiętny 3 3 4" xfId="533" xr:uid="{00000000-0005-0000-0000-000004020000}"/>
    <cellStyle name="Dziesiętny 3 3 4 2" xfId="534" xr:uid="{00000000-0005-0000-0000-000005020000}"/>
    <cellStyle name="Dziesiętny 3 3 4 2 2" xfId="535" xr:uid="{00000000-0005-0000-0000-000006020000}"/>
    <cellStyle name="Dziesiętny 3 3 4 3" xfId="536" xr:uid="{00000000-0005-0000-0000-000007020000}"/>
    <cellStyle name="Dziesiętny 3 3 5" xfId="537" xr:uid="{00000000-0005-0000-0000-000008020000}"/>
    <cellStyle name="Dziesiętny 3 3 5 2" xfId="538" xr:uid="{00000000-0005-0000-0000-000009020000}"/>
    <cellStyle name="Dziesiętny 3 3 6" xfId="539" xr:uid="{00000000-0005-0000-0000-00000A020000}"/>
    <cellStyle name="Dziesiętny 3 3 6 2" xfId="540" xr:uid="{00000000-0005-0000-0000-00000B020000}"/>
    <cellStyle name="Dziesiętny 3 3 7" xfId="541" xr:uid="{00000000-0005-0000-0000-00000C020000}"/>
    <cellStyle name="Dziesiętny 3 3 7 2" xfId="542" xr:uid="{00000000-0005-0000-0000-00000D020000}"/>
    <cellStyle name="Dziesiętny 3 3 8" xfId="543" xr:uid="{00000000-0005-0000-0000-00000E020000}"/>
    <cellStyle name="Dziesiętny 3 4" xfId="544" xr:uid="{00000000-0005-0000-0000-00000F020000}"/>
    <cellStyle name="Dziesiętny 3 4 2" xfId="545" xr:uid="{00000000-0005-0000-0000-000010020000}"/>
    <cellStyle name="Dziesiętny 3 4 2 2" xfId="546" xr:uid="{00000000-0005-0000-0000-000011020000}"/>
    <cellStyle name="Dziesiętny 3 4 2 2 2" xfId="547" xr:uid="{00000000-0005-0000-0000-000012020000}"/>
    <cellStyle name="Dziesiętny 3 4 2 2 2 2" xfId="548" xr:uid="{00000000-0005-0000-0000-000013020000}"/>
    <cellStyle name="Dziesiętny 3 4 2 2 2 2 2" xfId="549" xr:uid="{00000000-0005-0000-0000-000014020000}"/>
    <cellStyle name="Dziesiętny 3 4 2 2 2 3" xfId="550" xr:uid="{00000000-0005-0000-0000-000015020000}"/>
    <cellStyle name="Dziesiętny 3 4 2 2 3" xfId="551" xr:uid="{00000000-0005-0000-0000-000016020000}"/>
    <cellStyle name="Dziesiętny 3 4 2 2 3 2" xfId="552" xr:uid="{00000000-0005-0000-0000-000017020000}"/>
    <cellStyle name="Dziesiętny 3 4 2 2 4" xfId="553" xr:uid="{00000000-0005-0000-0000-000018020000}"/>
    <cellStyle name="Dziesiętny 3 4 2 3" xfId="554" xr:uid="{00000000-0005-0000-0000-000019020000}"/>
    <cellStyle name="Dziesiętny 3 4 2 3 2" xfId="555" xr:uid="{00000000-0005-0000-0000-00001A020000}"/>
    <cellStyle name="Dziesiętny 3 4 2 3 2 2" xfId="556" xr:uid="{00000000-0005-0000-0000-00001B020000}"/>
    <cellStyle name="Dziesiętny 3 4 2 3 3" xfId="557" xr:uid="{00000000-0005-0000-0000-00001C020000}"/>
    <cellStyle name="Dziesiętny 3 4 2 4" xfId="558" xr:uid="{00000000-0005-0000-0000-00001D020000}"/>
    <cellStyle name="Dziesiętny 3 4 2 4 2" xfId="559" xr:uid="{00000000-0005-0000-0000-00001E020000}"/>
    <cellStyle name="Dziesiętny 3 4 2 5" xfId="560" xr:uid="{00000000-0005-0000-0000-00001F020000}"/>
    <cellStyle name="Dziesiętny 3 4 2 5 2" xfId="561" xr:uid="{00000000-0005-0000-0000-000020020000}"/>
    <cellStyle name="Dziesiętny 3 4 2 6" xfId="562" xr:uid="{00000000-0005-0000-0000-000021020000}"/>
    <cellStyle name="Dziesiętny 3 4 2 6 2" xfId="563" xr:uid="{00000000-0005-0000-0000-000022020000}"/>
    <cellStyle name="Dziesiętny 3 4 2 7" xfId="564" xr:uid="{00000000-0005-0000-0000-000023020000}"/>
    <cellStyle name="Dziesiętny 3 4 3" xfId="565" xr:uid="{00000000-0005-0000-0000-000024020000}"/>
    <cellStyle name="Dziesiętny 3 4 3 2" xfId="566" xr:uid="{00000000-0005-0000-0000-000025020000}"/>
    <cellStyle name="Dziesiętny 3 4 3 2 2" xfId="567" xr:uid="{00000000-0005-0000-0000-000026020000}"/>
    <cellStyle name="Dziesiętny 3 4 3 2 2 2" xfId="568" xr:uid="{00000000-0005-0000-0000-000027020000}"/>
    <cellStyle name="Dziesiętny 3 4 3 2 3" xfId="569" xr:uid="{00000000-0005-0000-0000-000028020000}"/>
    <cellStyle name="Dziesiętny 3 4 3 3" xfId="570" xr:uid="{00000000-0005-0000-0000-000029020000}"/>
    <cellStyle name="Dziesiętny 3 4 3 3 2" xfId="571" xr:uid="{00000000-0005-0000-0000-00002A020000}"/>
    <cellStyle name="Dziesiętny 3 4 3 4" xfId="572" xr:uid="{00000000-0005-0000-0000-00002B020000}"/>
    <cellStyle name="Dziesiętny 3 4 4" xfId="573" xr:uid="{00000000-0005-0000-0000-00002C020000}"/>
    <cellStyle name="Dziesiętny 3 4 4 2" xfId="574" xr:uid="{00000000-0005-0000-0000-00002D020000}"/>
    <cellStyle name="Dziesiętny 3 4 4 2 2" xfId="575" xr:uid="{00000000-0005-0000-0000-00002E020000}"/>
    <cellStyle name="Dziesiętny 3 4 4 3" xfId="576" xr:uid="{00000000-0005-0000-0000-00002F020000}"/>
    <cellStyle name="Dziesiętny 3 4 5" xfId="577" xr:uid="{00000000-0005-0000-0000-000030020000}"/>
    <cellStyle name="Dziesiętny 3 4 5 2" xfId="578" xr:uid="{00000000-0005-0000-0000-000031020000}"/>
    <cellStyle name="Dziesiętny 3 4 6" xfId="579" xr:uid="{00000000-0005-0000-0000-000032020000}"/>
    <cellStyle name="Dziesiętny 3 4 6 2" xfId="580" xr:uid="{00000000-0005-0000-0000-000033020000}"/>
    <cellStyle name="Dziesiętny 3 4 7" xfId="581" xr:uid="{00000000-0005-0000-0000-000034020000}"/>
    <cellStyle name="Dziesiętny 3 4 7 2" xfId="582" xr:uid="{00000000-0005-0000-0000-000035020000}"/>
    <cellStyle name="Dziesiętny 3 4 8" xfId="583" xr:uid="{00000000-0005-0000-0000-000036020000}"/>
    <cellStyle name="Dziesiętny 3 5" xfId="584" xr:uid="{00000000-0005-0000-0000-000037020000}"/>
    <cellStyle name="Dziesiętny 3 5 2" xfId="585" xr:uid="{00000000-0005-0000-0000-000038020000}"/>
    <cellStyle name="Dziesiętny 3 5 2 2" xfId="586" xr:uid="{00000000-0005-0000-0000-000039020000}"/>
    <cellStyle name="Dziesiętny 3 5 2 2 2" xfId="587" xr:uid="{00000000-0005-0000-0000-00003A020000}"/>
    <cellStyle name="Dziesiętny 3 5 2 2 2 2" xfId="588" xr:uid="{00000000-0005-0000-0000-00003B020000}"/>
    <cellStyle name="Dziesiętny 3 5 2 2 3" xfId="589" xr:uid="{00000000-0005-0000-0000-00003C020000}"/>
    <cellStyle name="Dziesiętny 3 5 2 3" xfId="590" xr:uid="{00000000-0005-0000-0000-00003D020000}"/>
    <cellStyle name="Dziesiętny 3 5 2 3 2" xfId="591" xr:uid="{00000000-0005-0000-0000-00003E020000}"/>
    <cellStyle name="Dziesiętny 3 5 2 4" xfId="592" xr:uid="{00000000-0005-0000-0000-00003F020000}"/>
    <cellStyle name="Dziesiętny 3 5 3" xfId="593" xr:uid="{00000000-0005-0000-0000-000040020000}"/>
    <cellStyle name="Dziesiętny 3 5 3 2" xfId="594" xr:uid="{00000000-0005-0000-0000-000041020000}"/>
    <cellStyle name="Dziesiętny 3 5 3 2 2" xfId="595" xr:uid="{00000000-0005-0000-0000-000042020000}"/>
    <cellStyle name="Dziesiętny 3 5 3 3" xfId="596" xr:uid="{00000000-0005-0000-0000-000043020000}"/>
    <cellStyle name="Dziesiętny 3 5 4" xfId="597" xr:uid="{00000000-0005-0000-0000-000044020000}"/>
    <cellStyle name="Dziesiętny 3 5 4 2" xfId="598" xr:uid="{00000000-0005-0000-0000-000045020000}"/>
    <cellStyle name="Dziesiętny 3 5 5" xfId="599" xr:uid="{00000000-0005-0000-0000-000046020000}"/>
    <cellStyle name="Dziesiętny 3 6" xfId="600" xr:uid="{00000000-0005-0000-0000-000047020000}"/>
    <cellStyle name="Dziesiętny 3 6 2" xfId="601" xr:uid="{00000000-0005-0000-0000-000048020000}"/>
    <cellStyle name="Dziesiętny 3 6 2 2" xfId="602" xr:uid="{00000000-0005-0000-0000-000049020000}"/>
    <cellStyle name="Dziesiętny 3 6 2 2 2" xfId="603" xr:uid="{00000000-0005-0000-0000-00004A020000}"/>
    <cellStyle name="Dziesiętny 3 6 2 2 2 2" xfId="604" xr:uid="{00000000-0005-0000-0000-00004B020000}"/>
    <cellStyle name="Dziesiętny 3 6 2 2 3" xfId="605" xr:uid="{00000000-0005-0000-0000-00004C020000}"/>
    <cellStyle name="Dziesiętny 3 6 2 3" xfId="606" xr:uid="{00000000-0005-0000-0000-00004D020000}"/>
    <cellStyle name="Dziesiętny 3 6 2 3 2" xfId="607" xr:uid="{00000000-0005-0000-0000-00004E020000}"/>
    <cellStyle name="Dziesiętny 3 6 2 4" xfId="608" xr:uid="{00000000-0005-0000-0000-00004F020000}"/>
    <cellStyle name="Dziesiętny 3 6 3" xfId="609" xr:uid="{00000000-0005-0000-0000-000050020000}"/>
    <cellStyle name="Dziesiętny 3 6 3 2" xfId="610" xr:uid="{00000000-0005-0000-0000-000051020000}"/>
    <cellStyle name="Dziesiętny 3 6 3 2 2" xfId="611" xr:uid="{00000000-0005-0000-0000-000052020000}"/>
    <cellStyle name="Dziesiętny 3 6 3 3" xfId="612" xr:uid="{00000000-0005-0000-0000-000053020000}"/>
    <cellStyle name="Dziesiętny 3 6 4" xfId="613" xr:uid="{00000000-0005-0000-0000-000054020000}"/>
    <cellStyle name="Dziesiętny 3 6 4 2" xfId="614" xr:uid="{00000000-0005-0000-0000-000055020000}"/>
    <cellStyle name="Dziesiętny 3 6 5" xfId="615" xr:uid="{00000000-0005-0000-0000-000056020000}"/>
    <cellStyle name="Dziesiętny 3 7" xfId="616" xr:uid="{00000000-0005-0000-0000-000057020000}"/>
    <cellStyle name="Dziesiętny 3 7 2" xfId="617" xr:uid="{00000000-0005-0000-0000-000058020000}"/>
    <cellStyle name="Dziesiętny 3 7 2 2" xfId="618" xr:uid="{00000000-0005-0000-0000-000059020000}"/>
    <cellStyle name="Dziesiętny 3 7 2 2 2" xfId="619" xr:uid="{00000000-0005-0000-0000-00005A020000}"/>
    <cellStyle name="Dziesiętny 3 7 2 2 2 2" xfId="620" xr:uid="{00000000-0005-0000-0000-00005B020000}"/>
    <cellStyle name="Dziesiętny 3 7 2 2 3" xfId="621" xr:uid="{00000000-0005-0000-0000-00005C020000}"/>
    <cellStyle name="Dziesiętny 3 7 2 3" xfId="622" xr:uid="{00000000-0005-0000-0000-00005D020000}"/>
    <cellStyle name="Dziesiętny 3 7 2 3 2" xfId="623" xr:uid="{00000000-0005-0000-0000-00005E020000}"/>
    <cellStyle name="Dziesiętny 3 7 2 4" xfId="624" xr:uid="{00000000-0005-0000-0000-00005F020000}"/>
    <cellStyle name="Dziesiętny 3 7 3" xfId="625" xr:uid="{00000000-0005-0000-0000-000060020000}"/>
    <cellStyle name="Dziesiętny 3 7 3 2" xfId="626" xr:uid="{00000000-0005-0000-0000-000061020000}"/>
    <cellStyle name="Dziesiętny 3 7 3 2 2" xfId="627" xr:uid="{00000000-0005-0000-0000-000062020000}"/>
    <cellStyle name="Dziesiętny 3 7 3 3" xfId="628" xr:uid="{00000000-0005-0000-0000-000063020000}"/>
    <cellStyle name="Dziesiętny 3 7 4" xfId="629" xr:uid="{00000000-0005-0000-0000-000064020000}"/>
    <cellStyle name="Dziesiętny 3 7 4 2" xfId="630" xr:uid="{00000000-0005-0000-0000-000065020000}"/>
    <cellStyle name="Dziesiętny 3 7 5" xfId="631" xr:uid="{00000000-0005-0000-0000-000066020000}"/>
    <cellStyle name="Dziesiętny 3 8" xfId="632" xr:uid="{00000000-0005-0000-0000-000067020000}"/>
    <cellStyle name="Dziesiętny 3 8 2" xfId="633" xr:uid="{00000000-0005-0000-0000-000068020000}"/>
    <cellStyle name="Dziesiętny 3 8 2 2" xfId="634" xr:uid="{00000000-0005-0000-0000-000069020000}"/>
    <cellStyle name="Dziesiętny 3 8 2 2 2" xfId="635" xr:uid="{00000000-0005-0000-0000-00006A020000}"/>
    <cellStyle name="Dziesiętny 3 8 2 3" xfId="636" xr:uid="{00000000-0005-0000-0000-00006B020000}"/>
    <cellStyle name="Dziesiętny 3 8 3" xfId="637" xr:uid="{00000000-0005-0000-0000-00006C020000}"/>
    <cellStyle name="Dziesiętny 3 8 3 2" xfId="638" xr:uid="{00000000-0005-0000-0000-00006D020000}"/>
    <cellStyle name="Dziesiętny 3 8 4" xfId="639" xr:uid="{00000000-0005-0000-0000-00006E020000}"/>
    <cellStyle name="Dziesiętny 3 9" xfId="640" xr:uid="{00000000-0005-0000-0000-00006F020000}"/>
    <cellStyle name="Dziesiętny 3 9 2" xfId="641" xr:uid="{00000000-0005-0000-0000-000070020000}"/>
    <cellStyle name="Dziesiętny 3 9 2 2" xfId="642" xr:uid="{00000000-0005-0000-0000-000071020000}"/>
    <cellStyle name="Dziesiętny 3 9 3" xfId="643" xr:uid="{00000000-0005-0000-0000-000072020000}"/>
    <cellStyle name="Dziesiętny 4" xfId="5" xr:uid="{00000000-0005-0000-0000-000073020000}"/>
    <cellStyle name="Dziesiętny 4 10" xfId="644" xr:uid="{00000000-0005-0000-0000-000074020000}"/>
    <cellStyle name="Dziesiętny 4 11" xfId="645" xr:uid="{00000000-0005-0000-0000-000075020000}"/>
    <cellStyle name="Dziesiętny 4 11 2" xfId="646" xr:uid="{00000000-0005-0000-0000-000076020000}"/>
    <cellStyle name="Dziesiętny 4 12" xfId="647" xr:uid="{00000000-0005-0000-0000-000077020000}"/>
    <cellStyle name="Dziesiętny 4 12 2" xfId="648" xr:uid="{00000000-0005-0000-0000-000078020000}"/>
    <cellStyle name="Dziesiętny 4 13" xfId="649" xr:uid="{00000000-0005-0000-0000-000079020000}"/>
    <cellStyle name="Dziesiętny 4 13 2" xfId="650" xr:uid="{00000000-0005-0000-0000-00007A020000}"/>
    <cellStyle name="Dziesiętny 4 14" xfId="651" xr:uid="{00000000-0005-0000-0000-00007B020000}"/>
    <cellStyle name="Dziesiętny 4 15" xfId="652" xr:uid="{00000000-0005-0000-0000-00007C020000}"/>
    <cellStyle name="Dziesiętny 4 2" xfId="653" xr:uid="{00000000-0005-0000-0000-00007D020000}"/>
    <cellStyle name="Dziesiętny 4 2 2" xfId="654" xr:uid="{00000000-0005-0000-0000-00007E020000}"/>
    <cellStyle name="Dziesiętny 4 2 2 2" xfId="655" xr:uid="{00000000-0005-0000-0000-00007F020000}"/>
    <cellStyle name="Dziesiętny 4 2 2 2 2" xfId="656" xr:uid="{00000000-0005-0000-0000-000080020000}"/>
    <cellStyle name="Dziesiętny 4 2 2 2 2 2" xfId="657" xr:uid="{00000000-0005-0000-0000-000081020000}"/>
    <cellStyle name="Dziesiętny 4 2 2 2 2 2 2" xfId="658" xr:uid="{00000000-0005-0000-0000-000082020000}"/>
    <cellStyle name="Dziesiętny 4 2 2 2 2 3" xfId="659" xr:uid="{00000000-0005-0000-0000-000083020000}"/>
    <cellStyle name="Dziesiętny 4 2 2 2 3" xfId="660" xr:uid="{00000000-0005-0000-0000-000084020000}"/>
    <cellStyle name="Dziesiętny 4 2 2 2 3 2" xfId="661" xr:uid="{00000000-0005-0000-0000-000085020000}"/>
    <cellStyle name="Dziesiętny 4 2 2 2 4" xfId="662" xr:uid="{00000000-0005-0000-0000-000086020000}"/>
    <cellStyle name="Dziesiętny 4 2 2 3" xfId="663" xr:uid="{00000000-0005-0000-0000-000087020000}"/>
    <cellStyle name="Dziesiętny 4 2 2 3 2" xfId="664" xr:uid="{00000000-0005-0000-0000-000088020000}"/>
    <cellStyle name="Dziesiętny 4 2 2 3 2 2" xfId="665" xr:uid="{00000000-0005-0000-0000-000089020000}"/>
    <cellStyle name="Dziesiętny 4 2 2 3 3" xfId="666" xr:uid="{00000000-0005-0000-0000-00008A020000}"/>
    <cellStyle name="Dziesiętny 4 2 2 4" xfId="667" xr:uid="{00000000-0005-0000-0000-00008B020000}"/>
    <cellStyle name="Dziesiętny 4 2 2 4 2" xfId="668" xr:uid="{00000000-0005-0000-0000-00008C020000}"/>
    <cellStyle name="Dziesiętny 4 2 2 5" xfId="669" xr:uid="{00000000-0005-0000-0000-00008D020000}"/>
    <cellStyle name="Dziesiętny 4 2 3" xfId="670" xr:uid="{00000000-0005-0000-0000-00008E020000}"/>
    <cellStyle name="Dziesiętny 4 2 3 2" xfId="671" xr:uid="{00000000-0005-0000-0000-00008F020000}"/>
    <cellStyle name="Dziesiętny 4 2 3 2 2" xfId="672" xr:uid="{00000000-0005-0000-0000-000090020000}"/>
    <cellStyle name="Dziesiętny 4 2 3 2 2 2" xfId="673" xr:uid="{00000000-0005-0000-0000-000091020000}"/>
    <cellStyle name="Dziesiętny 4 2 3 2 3" xfId="674" xr:uid="{00000000-0005-0000-0000-000092020000}"/>
    <cellStyle name="Dziesiętny 4 2 3 3" xfId="675" xr:uid="{00000000-0005-0000-0000-000093020000}"/>
    <cellStyle name="Dziesiętny 4 2 3 3 2" xfId="676" xr:uid="{00000000-0005-0000-0000-000094020000}"/>
    <cellStyle name="Dziesiętny 4 2 3 4" xfId="677" xr:uid="{00000000-0005-0000-0000-000095020000}"/>
    <cellStyle name="Dziesiętny 4 2 4" xfId="678" xr:uid="{00000000-0005-0000-0000-000096020000}"/>
    <cellStyle name="Dziesiętny 4 2 4 2" xfId="679" xr:uid="{00000000-0005-0000-0000-000097020000}"/>
    <cellStyle name="Dziesiętny 4 2 4 2 2" xfId="680" xr:uid="{00000000-0005-0000-0000-000098020000}"/>
    <cellStyle name="Dziesiętny 4 2 4 3" xfId="681" xr:uid="{00000000-0005-0000-0000-000099020000}"/>
    <cellStyle name="Dziesiętny 4 2 5" xfId="682" xr:uid="{00000000-0005-0000-0000-00009A020000}"/>
    <cellStyle name="Dziesiętny 4 2 5 2" xfId="683" xr:uid="{00000000-0005-0000-0000-00009B020000}"/>
    <cellStyle name="Dziesiętny 4 2 5 2 2" xfId="684" xr:uid="{00000000-0005-0000-0000-00009C020000}"/>
    <cellStyle name="Dziesiętny 4 2 5 3" xfId="685" xr:uid="{00000000-0005-0000-0000-00009D020000}"/>
    <cellStyle name="Dziesiętny 4 2 6" xfId="686" xr:uid="{00000000-0005-0000-0000-00009E020000}"/>
    <cellStyle name="Dziesiętny 4 2 6 2" xfId="687" xr:uid="{00000000-0005-0000-0000-00009F020000}"/>
    <cellStyle name="Dziesiętny 4 2 7" xfId="688" xr:uid="{00000000-0005-0000-0000-0000A0020000}"/>
    <cellStyle name="Dziesiętny 4 2 7 2" xfId="689" xr:uid="{00000000-0005-0000-0000-0000A1020000}"/>
    <cellStyle name="Dziesiętny 4 2 8" xfId="690" xr:uid="{00000000-0005-0000-0000-0000A2020000}"/>
    <cellStyle name="Dziesiętny 4 2 8 2" xfId="691" xr:uid="{00000000-0005-0000-0000-0000A3020000}"/>
    <cellStyle name="Dziesiętny 4 2 9" xfId="692" xr:uid="{00000000-0005-0000-0000-0000A4020000}"/>
    <cellStyle name="Dziesiętny 4 3" xfId="693" xr:uid="{00000000-0005-0000-0000-0000A5020000}"/>
    <cellStyle name="Dziesiętny 4 3 2" xfId="694" xr:uid="{00000000-0005-0000-0000-0000A6020000}"/>
    <cellStyle name="Dziesiętny 4 3 2 2" xfId="695" xr:uid="{00000000-0005-0000-0000-0000A7020000}"/>
    <cellStyle name="Dziesiętny 4 3 2 2 2" xfId="696" xr:uid="{00000000-0005-0000-0000-0000A8020000}"/>
    <cellStyle name="Dziesiętny 4 3 2 2 2 2" xfId="697" xr:uid="{00000000-0005-0000-0000-0000A9020000}"/>
    <cellStyle name="Dziesiętny 4 3 2 2 2 2 2" xfId="698" xr:uid="{00000000-0005-0000-0000-0000AA020000}"/>
    <cellStyle name="Dziesiętny 4 3 2 2 2 3" xfId="699" xr:uid="{00000000-0005-0000-0000-0000AB020000}"/>
    <cellStyle name="Dziesiętny 4 3 2 2 3" xfId="700" xr:uid="{00000000-0005-0000-0000-0000AC020000}"/>
    <cellStyle name="Dziesiętny 4 3 2 2 3 2" xfId="701" xr:uid="{00000000-0005-0000-0000-0000AD020000}"/>
    <cellStyle name="Dziesiętny 4 3 2 2 4" xfId="702" xr:uid="{00000000-0005-0000-0000-0000AE020000}"/>
    <cellStyle name="Dziesiętny 4 3 2 3" xfId="703" xr:uid="{00000000-0005-0000-0000-0000AF020000}"/>
    <cellStyle name="Dziesiętny 4 3 2 3 2" xfId="704" xr:uid="{00000000-0005-0000-0000-0000B0020000}"/>
    <cellStyle name="Dziesiętny 4 3 2 3 2 2" xfId="705" xr:uid="{00000000-0005-0000-0000-0000B1020000}"/>
    <cellStyle name="Dziesiętny 4 3 2 3 3" xfId="706" xr:uid="{00000000-0005-0000-0000-0000B2020000}"/>
    <cellStyle name="Dziesiętny 4 3 2 4" xfId="707" xr:uid="{00000000-0005-0000-0000-0000B3020000}"/>
    <cellStyle name="Dziesiętny 4 3 2 4 2" xfId="708" xr:uid="{00000000-0005-0000-0000-0000B4020000}"/>
    <cellStyle name="Dziesiętny 4 3 2 5" xfId="709" xr:uid="{00000000-0005-0000-0000-0000B5020000}"/>
    <cellStyle name="Dziesiętny 4 3 2 5 2" xfId="710" xr:uid="{00000000-0005-0000-0000-0000B6020000}"/>
    <cellStyle name="Dziesiętny 4 3 2 6" xfId="711" xr:uid="{00000000-0005-0000-0000-0000B7020000}"/>
    <cellStyle name="Dziesiętny 4 3 2 6 2" xfId="712" xr:uid="{00000000-0005-0000-0000-0000B8020000}"/>
    <cellStyle name="Dziesiętny 4 3 2 7" xfId="713" xr:uid="{00000000-0005-0000-0000-0000B9020000}"/>
    <cellStyle name="Dziesiętny 4 3 3" xfId="714" xr:uid="{00000000-0005-0000-0000-0000BA020000}"/>
    <cellStyle name="Dziesiętny 4 3 3 2" xfId="715" xr:uid="{00000000-0005-0000-0000-0000BB020000}"/>
    <cellStyle name="Dziesiętny 4 3 3 2 2" xfId="716" xr:uid="{00000000-0005-0000-0000-0000BC020000}"/>
    <cellStyle name="Dziesiętny 4 3 3 2 2 2" xfId="717" xr:uid="{00000000-0005-0000-0000-0000BD020000}"/>
    <cellStyle name="Dziesiętny 4 3 3 2 3" xfId="718" xr:uid="{00000000-0005-0000-0000-0000BE020000}"/>
    <cellStyle name="Dziesiętny 4 3 3 3" xfId="719" xr:uid="{00000000-0005-0000-0000-0000BF020000}"/>
    <cellStyle name="Dziesiętny 4 3 3 3 2" xfId="720" xr:uid="{00000000-0005-0000-0000-0000C0020000}"/>
    <cellStyle name="Dziesiętny 4 3 3 4" xfId="721" xr:uid="{00000000-0005-0000-0000-0000C1020000}"/>
    <cellStyle name="Dziesiętny 4 3 4" xfId="722" xr:uid="{00000000-0005-0000-0000-0000C2020000}"/>
    <cellStyle name="Dziesiętny 4 3 4 2" xfId="723" xr:uid="{00000000-0005-0000-0000-0000C3020000}"/>
    <cellStyle name="Dziesiętny 4 3 4 2 2" xfId="724" xr:uid="{00000000-0005-0000-0000-0000C4020000}"/>
    <cellStyle name="Dziesiętny 4 3 4 3" xfId="725" xr:uid="{00000000-0005-0000-0000-0000C5020000}"/>
    <cellStyle name="Dziesiętny 4 3 5" xfId="726" xr:uid="{00000000-0005-0000-0000-0000C6020000}"/>
    <cellStyle name="Dziesiętny 4 3 5 2" xfId="727" xr:uid="{00000000-0005-0000-0000-0000C7020000}"/>
    <cellStyle name="Dziesiętny 4 3 6" xfId="728" xr:uid="{00000000-0005-0000-0000-0000C8020000}"/>
    <cellStyle name="Dziesiętny 4 3 6 2" xfId="729" xr:uid="{00000000-0005-0000-0000-0000C9020000}"/>
    <cellStyle name="Dziesiętny 4 3 7" xfId="730" xr:uid="{00000000-0005-0000-0000-0000CA020000}"/>
    <cellStyle name="Dziesiętny 4 3 7 2" xfId="731" xr:uid="{00000000-0005-0000-0000-0000CB020000}"/>
    <cellStyle name="Dziesiętny 4 3 8" xfId="732" xr:uid="{00000000-0005-0000-0000-0000CC020000}"/>
    <cellStyle name="Dziesiętny 4 4" xfId="733" xr:uid="{00000000-0005-0000-0000-0000CD020000}"/>
    <cellStyle name="Dziesiętny 4 4 2" xfId="734" xr:uid="{00000000-0005-0000-0000-0000CE020000}"/>
    <cellStyle name="Dziesiętny 4 4 2 2" xfId="735" xr:uid="{00000000-0005-0000-0000-0000CF020000}"/>
    <cellStyle name="Dziesiętny 4 4 2 2 2" xfId="736" xr:uid="{00000000-0005-0000-0000-0000D0020000}"/>
    <cellStyle name="Dziesiętny 4 4 2 2 2 2" xfId="737" xr:uid="{00000000-0005-0000-0000-0000D1020000}"/>
    <cellStyle name="Dziesiętny 4 4 2 2 3" xfId="738" xr:uid="{00000000-0005-0000-0000-0000D2020000}"/>
    <cellStyle name="Dziesiętny 4 4 2 3" xfId="739" xr:uid="{00000000-0005-0000-0000-0000D3020000}"/>
    <cellStyle name="Dziesiętny 4 4 2 3 2" xfId="740" xr:uid="{00000000-0005-0000-0000-0000D4020000}"/>
    <cellStyle name="Dziesiętny 4 4 2 4" xfId="741" xr:uid="{00000000-0005-0000-0000-0000D5020000}"/>
    <cellStyle name="Dziesiętny 4 4 3" xfId="742" xr:uid="{00000000-0005-0000-0000-0000D6020000}"/>
    <cellStyle name="Dziesiętny 4 4 3 2" xfId="743" xr:uid="{00000000-0005-0000-0000-0000D7020000}"/>
    <cellStyle name="Dziesiętny 4 4 3 2 2" xfId="744" xr:uid="{00000000-0005-0000-0000-0000D8020000}"/>
    <cellStyle name="Dziesiętny 4 4 3 3" xfId="745" xr:uid="{00000000-0005-0000-0000-0000D9020000}"/>
    <cellStyle name="Dziesiętny 4 4 4" xfId="746" xr:uid="{00000000-0005-0000-0000-0000DA020000}"/>
    <cellStyle name="Dziesiętny 4 4 4 2" xfId="747" xr:uid="{00000000-0005-0000-0000-0000DB020000}"/>
    <cellStyle name="Dziesiętny 4 4 5" xfId="748" xr:uid="{00000000-0005-0000-0000-0000DC020000}"/>
    <cellStyle name="Dziesiętny 4 4 6" xfId="749" xr:uid="{00000000-0005-0000-0000-0000DD020000}"/>
    <cellStyle name="Dziesiętny 4 5" xfId="750" xr:uid="{00000000-0005-0000-0000-0000DE020000}"/>
    <cellStyle name="Dziesiętny 4 5 2" xfId="751" xr:uid="{00000000-0005-0000-0000-0000DF020000}"/>
    <cellStyle name="Dziesiętny 4 5 2 2" xfId="752" xr:uid="{00000000-0005-0000-0000-0000E0020000}"/>
    <cellStyle name="Dziesiętny 4 5 2 2 2" xfId="753" xr:uid="{00000000-0005-0000-0000-0000E1020000}"/>
    <cellStyle name="Dziesiętny 4 5 2 2 2 2" xfId="754" xr:uid="{00000000-0005-0000-0000-0000E2020000}"/>
    <cellStyle name="Dziesiętny 4 5 2 2 3" xfId="755" xr:uid="{00000000-0005-0000-0000-0000E3020000}"/>
    <cellStyle name="Dziesiętny 4 5 2 3" xfId="756" xr:uid="{00000000-0005-0000-0000-0000E4020000}"/>
    <cellStyle name="Dziesiętny 4 5 2 3 2" xfId="757" xr:uid="{00000000-0005-0000-0000-0000E5020000}"/>
    <cellStyle name="Dziesiętny 4 5 2 4" xfId="758" xr:uid="{00000000-0005-0000-0000-0000E6020000}"/>
    <cellStyle name="Dziesiętny 4 5 3" xfId="759" xr:uid="{00000000-0005-0000-0000-0000E7020000}"/>
    <cellStyle name="Dziesiętny 4 5 3 2" xfId="760" xr:uid="{00000000-0005-0000-0000-0000E8020000}"/>
    <cellStyle name="Dziesiętny 4 5 3 2 2" xfId="761" xr:uid="{00000000-0005-0000-0000-0000E9020000}"/>
    <cellStyle name="Dziesiętny 4 5 3 3" xfId="762" xr:uid="{00000000-0005-0000-0000-0000EA020000}"/>
    <cellStyle name="Dziesiętny 4 5 4" xfId="763" xr:uid="{00000000-0005-0000-0000-0000EB020000}"/>
    <cellStyle name="Dziesiętny 4 5 4 2" xfId="764" xr:uid="{00000000-0005-0000-0000-0000EC020000}"/>
    <cellStyle name="Dziesiętny 4 5 5" xfId="765" xr:uid="{00000000-0005-0000-0000-0000ED020000}"/>
    <cellStyle name="Dziesiętny 4 6" xfId="766" xr:uid="{00000000-0005-0000-0000-0000EE020000}"/>
    <cellStyle name="Dziesiętny 4 6 2" xfId="767" xr:uid="{00000000-0005-0000-0000-0000EF020000}"/>
    <cellStyle name="Dziesiętny 4 6 2 2" xfId="768" xr:uid="{00000000-0005-0000-0000-0000F0020000}"/>
    <cellStyle name="Dziesiętny 4 6 2 2 2" xfId="769" xr:uid="{00000000-0005-0000-0000-0000F1020000}"/>
    <cellStyle name="Dziesiętny 4 6 2 3" xfId="770" xr:uid="{00000000-0005-0000-0000-0000F2020000}"/>
    <cellStyle name="Dziesiętny 4 6 3" xfId="771" xr:uid="{00000000-0005-0000-0000-0000F3020000}"/>
    <cellStyle name="Dziesiętny 4 6 3 2" xfId="772" xr:uid="{00000000-0005-0000-0000-0000F4020000}"/>
    <cellStyle name="Dziesiętny 4 6 4" xfId="773" xr:uid="{00000000-0005-0000-0000-0000F5020000}"/>
    <cellStyle name="Dziesiętny 4 7" xfId="774" xr:uid="{00000000-0005-0000-0000-0000F6020000}"/>
    <cellStyle name="Dziesiętny 4 8" xfId="775" xr:uid="{00000000-0005-0000-0000-0000F7020000}"/>
    <cellStyle name="Dziesiętny 4 8 2" xfId="776" xr:uid="{00000000-0005-0000-0000-0000F8020000}"/>
    <cellStyle name="Dziesiętny 4 8 2 2" xfId="777" xr:uid="{00000000-0005-0000-0000-0000F9020000}"/>
    <cellStyle name="Dziesiętny 4 8 3" xfId="778" xr:uid="{00000000-0005-0000-0000-0000FA020000}"/>
    <cellStyle name="Dziesiętny 4 9" xfId="779" xr:uid="{00000000-0005-0000-0000-0000FB020000}"/>
    <cellStyle name="Dziesiętny 5" xfId="780" xr:uid="{00000000-0005-0000-0000-0000FC020000}"/>
    <cellStyle name="Dziesiętny 5 2" xfId="781" xr:uid="{00000000-0005-0000-0000-0000FD020000}"/>
    <cellStyle name="Dziesiętny 5 2 2" xfId="782" xr:uid="{00000000-0005-0000-0000-0000FE020000}"/>
    <cellStyle name="Dziesiętny 5 2 2 2" xfId="783" xr:uid="{00000000-0005-0000-0000-0000FF020000}"/>
    <cellStyle name="Dziesiętny 5 2 2 2 2" xfId="784" xr:uid="{00000000-0005-0000-0000-000000030000}"/>
    <cellStyle name="Dziesiętny 5 2 2 2 2 2" xfId="785" xr:uid="{00000000-0005-0000-0000-000001030000}"/>
    <cellStyle name="Dziesiętny 5 2 2 2 2 2 2" xfId="786" xr:uid="{00000000-0005-0000-0000-000002030000}"/>
    <cellStyle name="Dziesiętny 5 2 2 2 2 3" xfId="787" xr:uid="{00000000-0005-0000-0000-000003030000}"/>
    <cellStyle name="Dziesiętny 5 2 2 2 3" xfId="788" xr:uid="{00000000-0005-0000-0000-000004030000}"/>
    <cellStyle name="Dziesiętny 5 2 2 2 3 2" xfId="789" xr:uid="{00000000-0005-0000-0000-000005030000}"/>
    <cellStyle name="Dziesiętny 5 2 2 2 4" xfId="790" xr:uid="{00000000-0005-0000-0000-000006030000}"/>
    <cellStyle name="Dziesiętny 5 2 2 3" xfId="791" xr:uid="{00000000-0005-0000-0000-000007030000}"/>
    <cellStyle name="Dziesiętny 5 2 2 3 2" xfId="792" xr:uid="{00000000-0005-0000-0000-000008030000}"/>
    <cellStyle name="Dziesiętny 5 2 2 3 2 2" xfId="793" xr:uid="{00000000-0005-0000-0000-000009030000}"/>
    <cellStyle name="Dziesiętny 5 2 2 3 3" xfId="794" xr:uid="{00000000-0005-0000-0000-00000A030000}"/>
    <cellStyle name="Dziesiętny 5 2 2 4" xfId="795" xr:uid="{00000000-0005-0000-0000-00000B030000}"/>
    <cellStyle name="Dziesiętny 5 2 2 4 2" xfId="796" xr:uid="{00000000-0005-0000-0000-00000C030000}"/>
    <cellStyle name="Dziesiętny 5 2 2 5" xfId="797" xr:uid="{00000000-0005-0000-0000-00000D030000}"/>
    <cellStyle name="Dziesiętny 5 2 3" xfId="798" xr:uid="{00000000-0005-0000-0000-00000E030000}"/>
    <cellStyle name="Dziesiętny 5 2 3 2" xfId="799" xr:uid="{00000000-0005-0000-0000-00000F030000}"/>
    <cellStyle name="Dziesiętny 5 2 3 2 2" xfId="800" xr:uid="{00000000-0005-0000-0000-000010030000}"/>
    <cellStyle name="Dziesiętny 5 2 3 2 2 2" xfId="801" xr:uid="{00000000-0005-0000-0000-000011030000}"/>
    <cellStyle name="Dziesiętny 5 2 3 2 3" xfId="802" xr:uid="{00000000-0005-0000-0000-000012030000}"/>
    <cellStyle name="Dziesiętny 5 2 3 3" xfId="803" xr:uid="{00000000-0005-0000-0000-000013030000}"/>
    <cellStyle name="Dziesiętny 5 2 3 3 2" xfId="804" xr:uid="{00000000-0005-0000-0000-000014030000}"/>
    <cellStyle name="Dziesiętny 5 2 3 4" xfId="805" xr:uid="{00000000-0005-0000-0000-000015030000}"/>
    <cellStyle name="Dziesiętny 5 2 4" xfId="806" xr:uid="{00000000-0005-0000-0000-000016030000}"/>
    <cellStyle name="Dziesiętny 5 2 4 2" xfId="807" xr:uid="{00000000-0005-0000-0000-000017030000}"/>
    <cellStyle name="Dziesiętny 5 2 4 2 2" xfId="808" xr:uid="{00000000-0005-0000-0000-000018030000}"/>
    <cellStyle name="Dziesiętny 5 2 4 3" xfId="809" xr:uid="{00000000-0005-0000-0000-000019030000}"/>
    <cellStyle name="Dziesiętny 5 2 5" xfId="810" xr:uid="{00000000-0005-0000-0000-00001A030000}"/>
    <cellStyle name="Dziesiętny 5 2 5 2" xfId="811" xr:uid="{00000000-0005-0000-0000-00001B030000}"/>
    <cellStyle name="Dziesiętny 5 2 6" xfId="812" xr:uid="{00000000-0005-0000-0000-00001C030000}"/>
    <cellStyle name="Dziesiętny 5 2 6 2" xfId="813" xr:uid="{00000000-0005-0000-0000-00001D030000}"/>
    <cellStyle name="Dziesiętny 5 2 7" xfId="814" xr:uid="{00000000-0005-0000-0000-00001E030000}"/>
    <cellStyle name="Dziesiętny 5 2 7 2" xfId="815" xr:uid="{00000000-0005-0000-0000-00001F030000}"/>
    <cellStyle name="Dziesiętny 5 2 8" xfId="816" xr:uid="{00000000-0005-0000-0000-000020030000}"/>
    <cellStyle name="Dziesiętny 5 3" xfId="817" xr:uid="{00000000-0005-0000-0000-000021030000}"/>
    <cellStyle name="Dziesiętny 5 3 2" xfId="818" xr:uid="{00000000-0005-0000-0000-000022030000}"/>
    <cellStyle name="Dziesiętny 5 3 2 2" xfId="819" xr:uid="{00000000-0005-0000-0000-000023030000}"/>
    <cellStyle name="Dziesiętny 5 3 2 2 2" xfId="820" xr:uid="{00000000-0005-0000-0000-000024030000}"/>
    <cellStyle name="Dziesiętny 5 3 2 2 2 2" xfId="821" xr:uid="{00000000-0005-0000-0000-000025030000}"/>
    <cellStyle name="Dziesiętny 5 3 2 2 3" xfId="822" xr:uid="{00000000-0005-0000-0000-000026030000}"/>
    <cellStyle name="Dziesiętny 5 3 2 3" xfId="823" xr:uid="{00000000-0005-0000-0000-000027030000}"/>
    <cellStyle name="Dziesiętny 5 3 2 3 2" xfId="824" xr:uid="{00000000-0005-0000-0000-000028030000}"/>
    <cellStyle name="Dziesiętny 5 3 2 4" xfId="825" xr:uid="{00000000-0005-0000-0000-000029030000}"/>
    <cellStyle name="Dziesiętny 5 3 3" xfId="826" xr:uid="{00000000-0005-0000-0000-00002A030000}"/>
    <cellStyle name="Dziesiętny 5 3 3 2" xfId="827" xr:uid="{00000000-0005-0000-0000-00002B030000}"/>
    <cellStyle name="Dziesiętny 5 3 3 2 2" xfId="828" xr:uid="{00000000-0005-0000-0000-00002C030000}"/>
    <cellStyle name="Dziesiętny 5 3 3 3" xfId="829" xr:uid="{00000000-0005-0000-0000-00002D030000}"/>
    <cellStyle name="Dziesiętny 5 3 4" xfId="830" xr:uid="{00000000-0005-0000-0000-00002E030000}"/>
    <cellStyle name="Dziesiętny 5 3 4 2" xfId="831" xr:uid="{00000000-0005-0000-0000-00002F030000}"/>
    <cellStyle name="Dziesiętny 5 3 5" xfId="832" xr:uid="{00000000-0005-0000-0000-000030030000}"/>
    <cellStyle name="Dziesiętny 5 3 5 2" xfId="833" xr:uid="{00000000-0005-0000-0000-000031030000}"/>
    <cellStyle name="Dziesiętny 5 3 6" xfId="834" xr:uid="{00000000-0005-0000-0000-000032030000}"/>
    <cellStyle name="Dziesiętny 5 3 6 2" xfId="835" xr:uid="{00000000-0005-0000-0000-000033030000}"/>
    <cellStyle name="Dziesiętny 5 3 7" xfId="836" xr:uid="{00000000-0005-0000-0000-000034030000}"/>
    <cellStyle name="Dziesiętny 5 4" xfId="837" xr:uid="{00000000-0005-0000-0000-000035030000}"/>
    <cellStyle name="Dziesiętny 5 4 2" xfId="838" xr:uid="{00000000-0005-0000-0000-000036030000}"/>
    <cellStyle name="Dziesiętny 5 4 2 2" xfId="839" xr:uid="{00000000-0005-0000-0000-000037030000}"/>
    <cellStyle name="Dziesiętny 5 4 2 2 2" xfId="840" xr:uid="{00000000-0005-0000-0000-000038030000}"/>
    <cellStyle name="Dziesiętny 5 4 2 3" xfId="841" xr:uid="{00000000-0005-0000-0000-000039030000}"/>
    <cellStyle name="Dziesiętny 5 4 3" xfId="842" xr:uid="{00000000-0005-0000-0000-00003A030000}"/>
    <cellStyle name="Dziesiętny 5 4 3 2" xfId="843" xr:uid="{00000000-0005-0000-0000-00003B030000}"/>
    <cellStyle name="Dziesiętny 5 4 4" xfId="844" xr:uid="{00000000-0005-0000-0000-00003C030000}"/>
    <cellStyle name="Dziesiętny 5 5" xfId="845" xr:uid="{00000000-0005-0000-0000-00003D030000}"/>
    <cellStyle name="Dziesiętny 5 5 2" xfId="846" xr:uid="{00000000-0005-0000-0000-00003E030000}"/>
    <cellStyle name="Dziesiętny 5 5 2 2" xfId="847" xr:uid="{00000000-0005-0000-0000-00003F030000}"/>
    <cellStyle name="Dziesiętny 5 5 3" xfId="848" xr:uid="{00000000-0005-0000-0000-000040030000}"/>
    <cellStyle name="Dziesiętny 5 6" xfId="849" xr:uid="{00000000-0005-0000-0000-000041030000}"/>
    <cellStyle name="Dziesiętny 5 6 2" xfId="850" xr:uid="{00000000-0005-0000-0000-000042030000}"/>
    <cellStyle name="Dziesiętny 5 7" xfId="851" xr:uid="{00000000-0005-0000-0000-000043030000}"/>
    <cellStyle name="Dziesiętny 5 7 2" xfId="852" xr:uid="{00000000-0005-0000-0000-000044030000}"/>
    <cellStyle name="Dziesiętny 5 8" xfId="853" xr:uid="{00000000-0005-0000-0000-000045030000}"/>
    <cellStyle name="Dziesiętny 5 8 2" xfId="854" xr:uid="{00000000-0005-0000-0000-000046030000}"/>
    <cellStyle name="Dziesiętny 5 9" xfId="855" xr:uid="{00000000-0005-0000-0000-000047030000}"/>
    <cellStyle name="Dziesiętny 6" xfId="856" xr:uid="{00000000-0005-0000-0000-000048030000}"/>
    <cellStyle name="Dziesiętny 6 2" xfId="857" xr:uid="{00000000-0005-0000-0000-000049030000}"/>
    <cellStyle name="Dziesiętny 6 2 2" xfId="858" xr:uid="{00000000-0005-0000-0000-00004A030000}"/>
    <cellStyle name="Dziesiętny 6 2 2 2" xfId="859" xr:uid="{00000000-0005-0000-0000-00004B030000}"/>
    <cellStyle name="Dziesiętny 6 2 2 2 2" xfId="860" xr:uid="{00000000-0005-0000-0000-00004C030000}"/>
    <cellStyle name="Dziesiętny 6 2 2 2 2 2" xfId="861" xr:uid="{00000000-0005-0000-0000-00004D030000}"/>
    <cellStyle name="Dziesiętny 6 2 2 2 2 2 2" xfId="862" xr:uid="{00000000-0005-0000-0000-00004E030000}"/>
    <cellStyle name="Dziesiętny 6 2 2 2 2 3" xfId="863" xr:uid="{00000000-0005-0000-0000-00004F030000}"/>
    <cellStyle name="Dziesiętny 6 2 2 2 3" xfId="864" xr:uid="{00000000-0005-0000-0000-000050030000}"/>
    <cellStyle name="Dziesiętny 6 2 2 2 3 2" xfId="865" xr:uid="{00000000-0005-0000-0000-000051030000}"/>
    <cellStyle name="Dziesiętny 6 2 2 2 4" xfId="866" xr:uid="{00000000-0005-0000-0000-000052030000}"/>
    <cellStyle name="Dziesiętny 6 2 2 3" xfId="867" xr:uid="{00000000-0005-0000-0000-000053030000}"/>
    <cellStyle name="Dziesiętny 6 2 2 3 2" xfId="868" xr:uid="{00000000-0005-0000-0000-000054030000}"/>
    <cellStyle name="Dziesiętny 6 2 2 3 2 2" xfId="869" xr:uid="{00000000-0005-0000-0000-000055030000}"/>
    <cellStyle name="Dziesiętny 6 2 2 3 3" xfId="870" xr:uid="{00000000-0005-0000-0000-000056030000}"/>
    <cellStyle name="Dziesiętny 6 2 2 4" xfId="871" xr:uid="{00000000-0005-0000-0000-000057030000}"/>
    <cellStyle name="Dziesiętny 6 2 2 4 2" xfId="872" xr:uid="{00000000-0005-0000-0000-000058030000}"/>
    <cellStyle name="Dziesiętny 6 2 2 5" xfId="873" xr:uid="{00000000-0005-0000-0000-000059030000}"/>
    <cellStyle name="Dziesiętny 6 2 2 5 2" xfId="874" xr:uid="{00000000-0005-0000-0000-00005A030000}"/>
    <cellStyle name="Dziesiętny 6 2 2 6" xfId="875" xr:uid="{00000000-0005-0000-0000-00005B030000}"/>
    <cellStyle name="Dziesiętny 6 2 2 6 2" xfId="876" xr:uid="{00000000-0005-0000-0000-00005C030000}"/>
    <cellStyle name="Dziesiętny 6 2 2 7" xfId="877" xr:uid="{00000000-0005-0000-0000-00005D030000}"/>
    <cellStyle name="Dziesiętny 6 2 3" xfId="878" xr:uid="{00000000-0005-0000-0000-00005E030000}"/>
    <cellStyle name="Dziesiętny 6 2 3 2" xfId="879" xr:uid="{00000000-0005-0000-0000-00005F030000}"/>
    <cellStyle name="Dziesiętny 6 2 3 2 2" xfId="880" xr:uid="{00000000-0005-0000-0000-000060030000}"/>
    <cellStyle name="Dziesiętny 6 2 3 2 2 2" xfId="881" xr:uid="{00000000-0005-0000-0000-000061030000}"/>
    <cellStyle name="Dziesiętny 6 2 3 2 3" xfId="882" xr:uid="{00000000-0005-0000-0000-000062030000}"/>
    <cellStyle name="Dziesiętny 6 2 3 3" xfId="883" xr:uid="{00000000-0005-0000-0000-000063030000}"/>
    <cellStyle name="Dziesiętny 6 2 3 3 2" xfId="884" xr:uid="{00000000-0005-0000-0000-000064030000}"/>
    <cellStyle name="Dziesiętny 6 2 3 4" xfId="885" xr:uid="{00000000-0005-0000-0000-000065030000}"/>
    <cellStyle name="Dziesiętny 6 2 4" xfId="886" xr:uid="{00000000-0005-0000-0000-000066030000}"/>
    <cellStyle name="Dziesiętny 6 2 4 2" xfId="887" xr:uid="{00000000-0005-0000-0000-000067030000}"/>
    <cellStyle name="Dziesiętny 6 2 4 2 2" xfId="888" xr:uid="{00000000-0005-0000-0000-000068030000}"/>
    <cellStyle name="Dziesiętny 6 2 4 3" xfId="889" xr:uid="{00000000-0005-0000-0000-000069030000}"/>
    <cellStyle name="Dziesiętny 6 2 5" xfId="890" xr:uid="{00000000-0005-0000-0000-00006A030000}"/>
    <cellStyle name="Dziesiętny 6 2 5 2" xfId="891" xr:uid="{00000000-0005-0000-0000-00006B030000}"/>
    <cellStyle name="Dziesiętny 6 2 6" xfId="892" xr:uid="{00000000-0005-0000-0000-00006C030000}"/>
    <cellStyle name="Dziesiętny 6 2 6 2" xfId="893" xr:uid="{00000000-0005-0000-0000-00006D030000}"/>
    <cellStyle name="Dziesiętny 6 2 7" xfId="894" xr:uid="{00000000-0005-0000-0000-00006E030000}"/>
    <cellStyle name="Dziesiętny 6 2 7 2" xfId="895" xr:uid="{00000000-0005-0000-0000-00006F030000}"/>
    <cellStyle name="Dziesiętny 6 2 8" xfId="896" xr:uid="{00000000-0005-0000-0000-000070030000}"/>
    <cellStyle name="Dziesiętny 6 3" xfId="897" xr:uid="{00000000-0005-0000-0000-000071030000}"/>
    <cellStyle name="Dziesiętny 6 3 2" xfId="898" xr:uid="{00000000-0005-0000-0000-000072030000}"/>
    <cellStyle name="Dziesiętny 6 3 2 2" xfId="899" xr:uid="{00000000-0005-0000-0000-000073030000}"/>
    <cellStyle name="Dziesiętny 6 3 2 2 2" xfId="900" xr:uid="{00000000-0005-0000-0000-000074030000}"/>
    <cellStyle name="Dziesiętny 6 3 2 2 2 2" xfId="901" xr:uid="{00000000-0005-0000-0000-000075030000}"/>
    <cellStyle name="Dziesiętny 6 3 2 2 3" xfId="902" xr:uid="{00000000-0005-0000-0000-000076030000}"/>
    <cellStyle name="Dziesiętny 6 3 2 3" xfId="903" xr:uid="{00000000-0005-0000-0000-000077030000}"/>
    <cellStyle name="Dziesiętny 6 3 2 3 2" xfId="904" xr:uid="{00000000-0005-0000-0000-000078030000}"/>
    <cellStyle name="Dziesiętny 6 3 2 4" xfId="905" xr:uid="{00000000-0005-0000-0000-000079030000}"/>
    <cellStyle name="Dziesiętny 6 3 3" xfId="906" xr:uid="{00000000-0005-0000-0000-00007A030000}"/>
    <cellStyle name="Dziesiętny 6 3 3 2" xfId="907" xr:uid="{00000000-0005-0000-0000-00007B030000}"/>
    <cellStyle name="Dziesiętny 6 3 3 2 2" xfId="908" xr:uid="{00000000-0005-0000-0000-00007C030000}"/>
    <cellStyle name="Dziesiętny 6 3 3 3" xfId="909" xr:uid="{00000000-0005-0000-0000-00007D030000}"/>
    <cellStyle name="Dziesiętny 6 3 4" xfId="910" xr:uid="{00000000-0005-0000-0000-00007E030000}"/>
    <cellStyle name="Dziesiętny 6 3 4 2" xfId="911" xr:uid="{00000000-0005-0000-0000-00007F030000}"/>
    <cellStyle name="Dziesiętny 6 3 5" xfId="912" xr:uid="{00000000-0005-0000-0000-000080030000}"/>
    <cellStyle name="Dziesiętny 6 3 5 2" xfId="913" xr:uid="{00000000-0005-0000-0000-000081030000}"/>
    <cellStyle name="Dziesiętny 6 3 6" xfId="914" xr:uid="{00000000-0005-0000-0000-000082030000}"/>
    <cellStyle name="Dziesiętny 6 3 6 2" xfId="915" xr:uid="{00000000-0005-0000-0000-000083030000}"/>
    <cellStyle name="Dziesiętny 6 3 7" xfId="916" xr:uid="{00000000-0005-0000-0000-000084030000}"/>
    <cellStyle name="Dziesiętny 6 4" xfId="917" xr:uid="{00000000-0005-0000-0000-000085030000}"/>
    <cellStyle name="Dziesiętny 6 4 2" xfId="918" xr:uid="{00000000-0005-0000-0000-000086030000}"/>
    <cellStyle name="Dziesiętny 6 4 2 2" xfId="919" xr:uid="{00000000-0005-0000-0000-000087030000}"/>
    <cellStyle name="Dziesiętny 6 4 2 2 2" xfId="920" xr:uid="{00000000-0005-0000-0000-000088030000}"/>
    <cellStyle name="Dziesiętny 6 4 2 3" xfId="921" xr:uid="{00000000-0005-0000-0000-000089030000}"/>
    <cellStyle name="Dziesiętny 6 4 3" xfId="922" xr:uid="{00000000-0005-0000-0000-00008A030000}"/>
    <cellStyle name="Dziesiętny 6 4 3 2" xfId="923" xr:uid="{00000000-0005-0000-0000-00008B030000}"/>
    <cellStyle name="Dziesiętny 6 4 4" xfId="924" xr:uid="{00000000-0005-0000-0000-00008C030000}"/>
    <cellStyle name="Dziesiętny 6 5" xfId="925" xr:uid="{00000000-0005-0000-0000-00008D030000}"/>
    <cellStyle name="Dziesiętny 6 5 2" xfId="926" xr:uid="{00000000-0005-0000-0000-00008E030000}"/>
    <cellStyle name="Dziesiętny 6 5 2 2" xfId="927" xr:uid="{00000000-0005-0000-0000-00008F030000}"/>
    <cellStyle name="Dziesiętny 6 5 3" xfId="928" xr:uid="{00000000-0005-0000-0000-000090030000}"/>
    <cellStyle name="Dziesiętny 6 6" xfId="929" xr:uid="{00000000-0005-0000-0000-000091030000}"/>
    <cellStyle name="Dziesiętny 6 6 2" xfId="930" xr:uid="{00000000-0005-0000-0000-000092030000}"/>
    <cellStyle name="Dziesiętny 6 7" xfId="931" xr:uid="{00000000-0005-0000-0000-000093030000}"/>
    <cellStyle name="Dziesiętny 6 7 2" xfId="932" xr:uid="{00000000-0005-0000-0000-000094030000}"/>
    <cellStyle name="Dziesiętny 6 8" xfId="933" xr:uid="{00000000-0005-0000-0000-000095030000}"/>
    <cellStyle name="Dziesiętny 6 8 2" xfId="934" xr:uid="{00000000-0005-0000-0000-000096030000}"/>
    <cellStyle name="Dziesiętny 6 9" xfId="935" xr:uid="{00000000-0005-0000-0000-000097030000}"/>
    <cellStyle name="Dziesiętny 7" xfId="936" xr:uid="{00000000-0005-0000-0000-000098030000}"/>
    <cellStyle name="Dziesiętny 7 2" xfId="937" xr:uid="{00000000-0005-0000-0000-000099030000}"/>
    <cellStyle name="Dziesiętny 7 2 2" xfId="938" xr:uid="{00000000-0005-0000-0000-00009A030000}"/>
    <cellStyle name="Dziesiętny 7 2 2 2" xfId="939" xr:uid="{00000000-0005-0000-0000-00009B030000}"/>
    <cellStyle name="Dziesiętny 7 2 2 2 2" xfId="940" xr:uid="{00000000-0005-0000-0000-00009C030000}"/>
    <cellStyle name="Dziesiętny 7 2 2 2 2 2" xfId="941" xr:uid="{00000000-0005-0000-0000-00009D030000}"/>
    <cellStyle name="Dziesiętny 7 2 2 2 3" xfId="942" xr:uid="{00000000-0005-0000-0000-00009E030000}"/>
    <cellStyle name="Dziesiętny 7 2 2 3" xfId="943" xr:uid="{00000000-0005-0000-0000-00009F030000}"/>
    <cellStyle name="Dziesiętny 7 2 2 3 2" xfId="944" xr:uid="{00000000-0005-0000-0000-0000A0030000}"/>
    <cellStyle name="Dziesiętny 7 2 2 4" xfId="945" xr:uid="{00000000-0005-0000-0000-0000A1030000}"/>
    <cellStyle name="Dziesiętny 7 2 3" xfId="946" xr:uid="{00000000-0005-0000-0000-0000A2030000}"/>
    <cellStyle name="Dziesiętny 7 2 3 2" xfId="947" xr:uid="{00000000-0005-0000-0000-0000A3030000}"/>
    <cellStyle name="Dziesiętny 7 2 3 2 2" xfId="948" xr:uid="{00000000-0005-0000-0000-0000A4030000}"/>
    <cellStyle name="Dziesiętny 7 2 3 3" xfId="949" xr:uid="{00000000-0005-0000-0000-0000A5030000}"/>
    <cellStyle name="Dziesiętny 7 2 4" xfId="950" xr:uid="{00000000-0005-0000-0000-0000A6030000}"/>
    <cellStyle name="Dziesiętny 7 2 4 2" xfId="951" xr:uid="{00000000-0005-0000-0000-0000A7030000}"/>
    <cellStyle name="Dziesiętny 7 2 5" xfId="952" xr:uid="{00000000-0005-0000-0000-0000A8030000}"/>
    <cellStyle name="Dziesiętny 7 3" xfId="953" xr:uid="{00000000-0005-0000-0000-0000A9030000}"/>
    <cellStyle name="Dziesiętny 7 3 2" xfId="954" xr:uid="{00000000-0005-0000-0000-0000AA030000}"/>
    <cellStyle name="Dziesiętny 7 3 2 2" xfId="955" xr:uid="{00000000-0005-0000-0000-0000AB030000}"/>
    <cellStyle name="Dziesiętny 7 3 2 2 2" xfId="956" xr:uid="{00000000-0005-0000-0000-0000AC030000}"/>
    <cellStyle name="Dziesiętny 7 3 2 3" xfId="957" xr:uid="{00000000-0005-0000-0000-0000AD030000}"/>
    <cellStyle name="Dziesiętny 7 3 3" xfId="958" xr:uid="{00000000-0005-0000-0000-0000AE030000}"/>
    <cellStyle name="Dziesiętny 7 3 3 2" xfId="959" xr:uid="{00000000-0005-0000-0000-0000AF030000}"/>
    <cellStyle name="Dziesiętny 7 3 4" xfId="960" xr:uid="{00000000-0005-0000-0000-0000B0030000}"/>
    <cellStyle name="Dziesiętny 7 4" xfId="961" xr:uid="{00000000-0005-0000-0000-0000B1030000}"/>
    <cellStyle name="Dziesiętny 7 4 2" xfId="962" xr:uid="{00000000-0005-0000-0000-0000B2030000}"/>
    <cellStyle name="Dziesiętny 7 4 2 2" xfId="963" xr:uid="{00000000-0005-0000-0000-0000B3030000}"/>
    <cellStyle name="Dziesiętny 7 4 3" xfId="964" xr:uid="{00000000-0005-0000-0000-0000B4030000}"/>
    <cellStyle name="Dziesiętny 7 5" xfId="965" xr:uid="{00000000-0005-0000-0000-0000B5030000}"/>
    <cellStyle name="Dziesiętny 7 5 2" xfId="966" xr:uid="{00000000-0005-0000-0000-0000B6030000}"/>
    <cellStyle name="Dziesiętny 7 6" xfId="967" xr:uid="{00000000-0005-0000-0000-0000B7030000}"/>
    <cellStyle name="Dziesiętny 7 6 2" xfId="968" xr:uid="{00000000-0005-0000-0000-0000B8030000}"/>
    <cellStyle name="Dziesiętny 7 7" xfId="969" xr:uid="{00000000-0005-0000-0000-0000B9030000}"/>
    <cellStyle name="Dziesiętny 7 7 2" xfId="970" xr:uid="{00000000-0005-0000-0000-0000BA030000}"/>
    <cellStyle name="Dziesiętny 7 8" xfId="971" xr:uid="{00000000-0005-0000-0000-0000BB030000}"/>
    <cellStyle name="Dziesiętny 8" xfId="972" xr:uid="{00000000-0005-0000-0000-0000BC030000}"/>
    <cellStyle name="Dziesiętny 8 2" xfId="973" xr:uid="{00000000-0005-0000-0000-0000BD030000}"/>
    <cellStyle name="Dziesiętny 8 2 2" xfId="974" xr:uid="{00000000-0005-0000-0000-0000BE030000}"/>
    <cellStyle name="Dziesiętny 8 2 2 2" xfId="975" xr:uid="{00000000-0005-0000-0000-0000BF030000}"/>
    <cellStyle name="Dziesiętny 8 2 2 2 2" xfId="976" xr:uid="{00000000-0005-0000-0000-0000C0030000}"/>
    <cellStyle name="Dziesiętny 8 2 2 2 2 2" xfId="977" xr:uid="{00000000-0005-0000-0000-0000C1030000}"/>
    <cellStyle name="Dziesiętny 8 2 2 2 3" xfId="978" xr:uid="{00000000-0005-0000-0000-0000C2030000}"/>
    <cellStyle name="Dziesiętny 8 2 2 3" xfId="979" xr:uid="{00000000-0005-0000-0000-0000C3030000}"/>
    <cellStyle name="Dziesiętny 8 2 2 3 2" xfId="980" xr:uid="{00000000-0005-0000-0000-0000C4030000}"/>
    <cellStyle name="Dziesiętny 8 2 2 4" xfId="981" xr:uid="{00000000-0005-0000-0000-0000C5030000}"/>
    <cellStyle name="Dziesiętny 8 2 3" xfId="982" xr:uid="{00000000-0005-0000-0000-0000C6030000}"/>
    <cellStyle name="Dziesiętny 8 2 3 2" xfId="983" xr:uid="{00000000-0005-0000-0000-0000C7030000}"/>
    <cellStyle name="Dziesiętny 8 2 3 2 2" xfId="984" xr:uid="{00000000-0005-0000-0000-0000C8030000}"/>
    <cellStyle name="Dziesiętny 8 2 3 3" xfId="985" xr:uid="{00000000-0005-0000-0000-0000C9030000}"/>
    <cellStyle name="Dziesiętny 8 2 4" xfId="986" xr:uid="{00000000-0005-0000-0000-0000CA030000}"/>
    <cellStyle name="Dziesiętny 8 2 4 2" xfId="987" xr:uid="{00000000-0005-0000-0000-0000CB030000}"/>
    <cellStyle name="Dziesiętny 8 2 5" xfId="988" xr:uid="{00000000-0005-0000-0000-0000CC030000}"/>
    <cellStyle name="Dziesiętny 8 3" xfId="989" xr:uid="{00000000-0005-0000-0000-0000CD030000}"/>
    <cellStyle name="Dziesiętny 8 3 2" xfId="990" xr:uid="{00000000-0005-0000-0000-0000CE030000}"/>
    <cellStyle name="Dziesiętny 8 3 2 2" xfId="991" xr:uid="{00000000-0005-0000-0000-0000CF030000}"/>
    <cellStyle name="Dziesiętny 8 3 2 2 2" xfId="992" xr:uid="{00000000-0005-0000-0000-0000D0030000}"/>
    <cellStyle name="Dziesiętny 8 3 2 3" xfId="993" xr:uid="{00000000-0005-0000-0000-0000D1030000}"/>
    <cellStyle name="Dziesiętny 8 3 3" xfId="994" xr:uid="{00000000-0005-0000-0000-0000D2030000}"/>
    <cellStyle name="Dziesiętny 8 3 3 2" xfId="995" xr:uid="{00000000-0005-0000-0000-0000D3030000}"/>
    <cellStyle name="Dziesiętny 8 3 4" xfId="996" xr:uid="{00000000-0005-0000-0000-0000D4030000}"/>
    <cellStyle name="Dziesiętny 8 4" xfId="997" xr:uid="{00000000-0005-0000-0000-0000D5030000}"/>
    <cellStyle name="Dziesiętny 8 4 2" xfId="998" xr:uid="{00000000-0005-0000-0000-0000D6030000}"/>
    <cellStyle name="Dziesiętny 8 4 2 2" xfId="999" xr:uid="{00000000-0005-0000-0000-0000D7030000}"/>
    <cellStyle name="Dziesiętny 8 4 3" xfId="1000" xr:uid="{00000000-0005-0000-0000-0000D8030000}"/>
    <cellStyle name="Dziesiętny 8 5" xfId="1001" xr:uid="{00000000-0005-0000-0000-0000D9030000}"/>
    <cellStyle name="Dziesiętny 8 5 2" xfId="1002" xr:uid="{00000000-0005-0000-0000-0000DA030000}"/>
    <cellStyle name="Dziesiętny 8 6" xfId="1003" xr:uid="{00000000-0005-0000-0000-0000DB030000}"/>
    <cellStyle name="Dziesiętny 8 6 2" xfId="1004" xr:uid="{00000000-0005-0000-0000-0000DC030000}"/>
    <cellStyle name="Dziesiętny 8 7" xfId="1005" xr:uid="{00000000-0005-0000-0000-0000DD030000}"/>
    <cellStyle name="Dziesiętny 8 7 2" xfId="1006" xr:uid="{00000000-0005-0000-0000-0000DE030000}"/>
    <cellStyle name="Dziesiętny 8 8" xfId="1007" xr:uid="{00000000-0005-0000-0000-0000DF030000}"/>
    <cellStyle name="Dziesiętny 9" xfId="1008" xr:uid="{00000000-0005-0000-0000-0000E0030000}"/>
    <cellStyle name="Dziesiętny 9 2" xfId="1009" xr:uid="{00000000-0005-0000-0000-0000E1030000}"/>
    <cellStyle name="Dziesiętny 9 2 2" xfId="1010" xr:uid="{00000000-0005-0000-0000-0000E2030000}"/>
    <cellStyle name="Dziesiętny 9 2 2 2" xfId="1011" xr:uid="{00000000-0005-0000-0000-0000E3030000}"/>
    <cellStyle name="Dziesiętny 9 2 2 2 2" xfId="1012" xr:uid="{00000000-0005-0000-0000-0000E4030000}"/>
    <cellStyle name="Dziesiętny 9 2 2 2 2 2" xfId="1013" xr:uid="{00000000-0005-0000-0000-0000E5030000}"/>
    <cellStyle name="Dziesiętny 9 2 2 2 3" xfId="1014" xr:uid="{00000000-0005-0000-0000-0000E6030000}"/>
    <cellStyle name="Dziesiętny 9 2 2 3" xfId="1015" xr:uid="{00000000-0005-0000-0000-0000E7030000}"/>
    <cellStyle name="Dziesiętny 9 2 2 3 2" xfId="1016" xr:uid="{00000000-0005-0000-0000-0000E8030000}"/>
    <cellStyle name="Dziesiętny 9 2 2 4" xfId="1017" xr:uid="{00000000-0005-0000-0000-0000E9030000}"/>
    <cellStyle name="Dziesiętny 9 2 3" xfId="1018" xr:uid="{00000000-0005-0000-0000-0000EA030000}"/>
    <cellStyle name="Dziesiętny 9 2 3 2" xfId="1019" xr:uid="{00000000-0005-0000-0000-0000EB030000}"/>
    <cellStyle name="Dziesiętny 9 2 3 2 2" xfId="1020" xr:uid="{00000000-0005-0000-0000-0000EC030000}"/>
    <cellStyle name="Dziesiętny 9 2 3 3" xfId="1021" xr:uid="{00000000-0005-0000-0000-0000ED030000}"/>
    <cellStyle name="Dziesiętny 9 2 4" xfId="1022" xr:uid="{00000000-0005-0000-0000-0000EE030000}"/>
    <cellStyle name="Dziesiętny 9 2 4 2" xfId="1023" xr:uid="{00000000-0005-0000-0000-0000EF030000}"/>
    <cellStyle name="Dziesiętny 9 2 5" xfId="1024" xr:uid="{00000000-0005-0000-0000-0000F0030000}"/>
    <cellStyle name="Dziesiętny 9 3" xfId="1025" xr:uid="{00000000-0005-0000-0000-0000F1030000}"/>
    <cellStyle name="Dziesiętny 9 3 2" xfId="1026" xr:uid="{00000000-0005-0000-0000-0000F2030000}"/>
    <cellStyle name="Dziesiętny 9 3 2 2" xfId="1027" xr:uid="{00000000-0005-0000-0000-0000F3030000}"/>
    <cellStyle name="Dziesiętny 9 3 2 2 2" xfId="1028" xr:uid="{00000000-0005-0000-0000-0000F4030000}"/>
    <cellStyle name="Dziesiętny 9 3 2 3" xfId="1029" xr:uid="{00000000-0005-0000-0000-0000F5030000}"/>
    <cellStyle name="Dziesiętny 9 3 3" xfId="1030" xr:uid="{00000000-0005-0000-0000-0000F6030000}"/>
    <cellStyle name="Dziesiętny 9 3 3 2" xfId="1031" xr:uid="{00000000-0005-0000-0000-0000F7030000}"/>
    <cellStyle name="Dziesiętny 9 3 4" xfId="1032" xr:uid="{00000000-0005-0000-0000-0000F8030000}"/>
    <cellStyle name="Dziesiętny 9 4" xfId="1033" xr:uid="{00000000-0005-0000-0000-0000F9030000}"/>
    <cellStyle name="Dziesiętny 9 4 2" xfId="1034" xr:uid="{00000000-0005-0000-0000-0000FA030000}"/>
    <cellStyle name="Dziesiętny 9 4 2 2" xfId="1035" xr:uid="{00000000-0005-0000-0000-0000FB030000}"/>
    <cellStyle name="Dziesiętny 9 4 3" xfId="1036" xr:uid="{00000000-0005-0000-0000-0000FC030000}"/>
    <cellStyle name="Dziesiętny 9 5" xfId="1037" xr:uid="{00000000-0005-0000-0000-0000FD030000}"/>
    <cellStyle name="Dziesiętny 9 5 2" xfId="1038" xr:uid="{00000000-0005-0000-0000-0000FE030000}"/>
    <cellStyle name="Dziesiętny 9 6" xfId="1039" xr:uid="{00000000-0005-0000-0000-0000FF030000}"/>
    <cellStyle name="Dziesiętny 9 6 2" xfId="1040" xr:uid="{00000000-0005-0000-0000-000000040000}"/>
    <cellStyle name="Dziesiętny 9 7" xfId="1041" xr:uid="{00000000-0005-0000-0000-000001040000}"/>
    <cellStyle name="Dziesiętny 9 7 2" xfId="1042" xr:uid="{00000000-0005-0000-0000-000002040000}"/>
    <cellStyle name="Dziesiętny 9 8" xfId="1043" xr:uid="{00000000-0005-0000-0000-000003040000}"/>
    <cellStyle name="Hiperłącze 2" xfId="1044" xr:uid="{00000000-0005-0000-0000-000004040000}"/>
    <cellStyle name="Hiperłącze 2 2" xfId="1045" xr:uid="{00000000-0005-0000-0000-000005040000}"/>
    <cellStyle name="Hiperłącze 2 3" xfId="1046" xr:uid="{00000000-0005-0000-0000-000006040000}"/>
    <cellStyle name="Hiperłącze 3" xfId="1047" xr:uid="{00000000-0005-0000-0000-000007040000}"/>
    <cellStyle name="Neutralny 2" xfId="24" xr:uid="{00000000-0005-0000-0000-000008040000}"/>
    <cellStyle name="Normalny" xfId="0" builtinId="0"/>
    <cellStyle name="Normalny 10" xfId="1048" xr:uid="{00000000-0005-0000-0000-00000A040000}"/>
    <cellStyle name="Normalny 10 2" xfId="1049" xr:uid="{00000000-0005-0000-0000-00000B040000}"/>
    <cellStyle name="Normalny 10 3" xfId="1050" xr:uid="{00000000-0005-0000-0000-00000C040000}"/>
    <cellStyle name="Normalny 11" xfId="1051" xr:uid="{00000000-0005-0000-0000-00000D040000}"/>
    <cellStyle name="Normalny 12" xfId="1052" xr:uid="{00000000-0005-0000-0000-00000E040000}"/>
    <cellStyle name="Normalny 12 2" xfId="1053" xr:uid="{00000000-0005-0000-0000-00000F040000}"/>
    <cellStyle name="Normalny 12 2 2" xfId="1054" xr:uid="{00000000-0005-0000-0000-000010040000}"/>
    <cellStyle name="Normalny 12 3" xfId="1055" xr:uid="{00000000-0005-0000-0000-000011040000}"/>
    <cellStyle name="Normalny 13" xfId="1056" xr:uid="{00000000-0005-0000-0000-000012040000}"/>
    <cellStyle name="Normalny 14" xfId="1057" xr:uid="{00000000-0005-0000-0000-000013040000}"/>
    <cellStyle name="Normalny 14 2" xfId="1058" xr:uid="{00000000-0005-0000-0000-000014040000}"/>
    <cellStyle name="Normalny 15" xfId="1059" xr:uid="{00000000-0005-0000-0000-000015040000}"/>
    <cellStyle name="Normalny 16" xfId="1060" xr:uid="{00000000-0005-0000-0000-000016040000}"/>
    <cellStyle name="Normalny 17" xfId="1061" xr:uid="{00000000-0005-0000-0000-000017040000}"/>
    <cellStyle name="Normalny 18" xfId="1062" xr:uid="{00000000-0005-0000-0000-000018040000}"/>
    <cellStyle name="Normalny 19" xfId="1063" xr:uid="{00000000-0005-0000-0000-000019040000}"/>
    <cellStyle name="Normalny 2" xfId="6" xr:uid="{00000000-0005-0000-0000-00001A040000}"/>
    <cellStyle name="Normalny 2 2" xfId="7" xr:uid="{00000000-0005-0000-0000-00001B040000}"/>
    <cellStyle name="Normalny 2 2 2" xfId="17" xr:uid="{00000000-0005-0000-0000-00001C040000}"/>
    <cellStyle name="Normalny 2 2 3" xfId="1064" xr:uid="{00000000-0005-0000-0000-00001D040000}"/>
    <cellStyle name="Normalny 2 3" xfId="1065" xr:uid="{00000000-0005-0000-0000-00001E040000}"/>
    <cellStyle name="Normalny 2 3 2" xfId="1066" xr:uid="{00000000-0005-0000-0000-00001F040000}"/>
    <cellStyle name="Normalny 2 3 2 2" xfId="1067" xr:uid="{00000000-0005-0000-0000-000020040000}"/>
    <cellStyle name="Normalny 2 3 2 3" xfId="1068" xr:uid="{00000000-0005-0000-0000-000021040000}"/>
    <cellStyle name="Normalny 2 3 2 4" xfId="1069" xr:uid="{00000000-0005-0000-0000-000022040000}"/>
    <cellStyle name="Normalny 2 3 3" xfId="1070" xr:uid="{00000000-0005-0000-0000-000023040000}"/>
    <cellStyle name="Normalny 2 3 4" xfId="1071" xr:uid="{00000000-0005-0000-0000-000024040000}"/>
    <cellStyle name="Normalny 2 3 5" xfId="1072" xr:uid="{00000000-0005-0000-0000-000025040000}"/>
    <cellStyle name="Normalny 2 3 6" xfId="1073" xr:uid="{00000000-0005-0000-0000-000026040000}"/>
    <cellStyle name="Normalny 2 3 7" xfId="1074" xr:uid="{00000000-0005-0000-0000-000027040000}"/>
    <cellStyle name="Normalny 2 4" xfId="1075" xr:uid="{00000000-0005-0000-0000-000028040000}"/>
    <cellStyle name="Normalny 2 5" xfId="1076" xr:uid="{00000000-0005-0000-0000-000029040000}"/>
    <cellStyle name="Normalny 20" xfId="1077" xr:uid="{00000000-0005-0000-0000-00002A040000}"/>
    <cellStyle name="Normalny 20 2" xfId="1078" xr:uid="{00000000-0005-0000-0000-00002B040000}"/>
    <cellStyle name="Normalny 21" xfId="1079" xr:uid="{00000000-0005-0000-0000-00002C040000}"/>
    <cellStyle name="Normalny 22" xfId="1080" xr:uid="{00000000-0005-0000-0000-00002D040000}"/>
    <cellStyle name="Normalny 3" xfId="8" xr:uid="{00000000-0005-0000-0000-00002E040000}"/>
    <cellStyle name="Normalny 3 10" xfId="1081" xr:uid="{00000000-0005-0000-0000-00002F040000}"/>
    <cellStyle name="Normalny 3 2" xfId="9" xr:uid="{00000000-0005-0000-0000-000030040000}"/>
    <cellStyle name="Normalny 3 2 2" xfId="1082" xr:uid="{00000000-0005-0000-0000-000031040000}"/>
    <cellStyle name="Normalny 3 2 3" xfId="1083" xr:uid="{00000000-0005-0000-0000-000032040000}"/>
    <cellStyle name="Normalny 3 2 4" xfId="1084" xr:uid="{00000000-0005-0000-0000-000033040000}"/>
    <cellStyle name="Normalny 3 3" xfId="10" xr:uid="{00000000-0005-0000-0000-000034040000}"/>
    <cellStyle name="Normalny 3 3 2" xfId="1085" xr:uid="{00000000-0005-0000-0000-000035040000}"/>
    <cellStyle name="Normalny 3 3 3" xfId="1086" xr:uid="{00000000-0005-0000-0000-000036040000}"/>
    <cellStyle name="Normalny 3 4" xfId="11" xr:uid="{00000000-0005-0000-0000-000037040000}"/>
    <cellStyle name="Normalny 3 4 2" xfId="1188" xr:uid="{00000000-0005-0000-0000-000038040000}"/>
    <cellStyle name="Normalny 3 5" xfId="1087" xr:uid="{00000000-0005-0000-0000-000039040000}"/>
    <cellStyle name="Normalny 3 6" xfId="1088" xr:uid="{00000000-0005-0000-0000-00003A040000}"/>
    <cellStyle name="Normalny 3 7" xfId="1089" xr:uid="{00000000-0005-0000-0000-00003B040000}"/>
    <cellStyle name="Normalny 3 8" xfId="1090" xr:uid="{00000000-0005-0000-0000-00003C040000}"/>
    <cellStyle name="Normalny 3 9" xfId="1091" xr:uid="{00000000-0005-0000-0000-00003D040000}"/>
    <cellStyle name="Normalny 4" xfId="12" xr:uid="{00000000-0005-0000-0000-00003E040000}"/>
    <cellStyle name="Normalny 4 2" xfId="1092" xr:uid="{00000000-0005-0000-0000-00003F040000}"/>
    <cellStyle name="Normalny 4 2 2" xfId="1093" xr:uid="{00000000-0005-0000-0000-000040040000}"/>
    <cellStyle name="Normalny 4 2 3" xfId="1094" xr:uid="{00000000-0005-0000-0000-000041040000}"/>
    <cellStyle name="Normalny 4 2 4" xfId="1095" xr:uid="{00000000-0005-0000-0000-000042040000}"/>
    <cellStyle name="Normalny 4 2 5" xfId="1096" xr:uid="{00000000-0005-0000-0000-000043040000}"/>
    <cellStyle name="Normalny 4 3" xfId="1097" xr:uid="{00000000-0005-0000-0000-000044040000}"/>
    <cellStyle name="Normalny 4 3 2" xfId="1098" xr:uid="{00000000-0005-0000-0000-000045040000}"/>
    <cellStyle name="Normalny 4 4" xfId="1099" xr:uid="{00000000-0005-0000-0000-000046040000}"/>
    <cellStyle name="Normalny 4 5" xfId="1100" xr:uid="{00000000-0005-0000-0000-000047040000}"/>
    <cellStyle name="Normalny 4 6" xfId="1101" xr:uid="{00000000-0005-0000-0000-000048040000}"/>
    <cellStyle name="Normalny 4 7" xfId="1102" xr:uid="{00000000-0005-0000-0000-000049040000}"/>
    <cellStyle name="Normalny 4 8" xfId="1103" xr:uid="{00000000-0005-0000-0000-00004A040000}"/>
    <cellStyle name="Normalny 4 9" xfId="1104" xr:uid="{00000000-0005-0000-0000-00004B040000}"/>
    <cellStyle name="Normalny 5" xfId="13" xr:uid="{00000000-0005-0000-0000-00004C040000}"/>
    <cellStyle name="Normalny 5 2" xfId="1105" xr:uid="{00000000-0005-0000-0000-00004D040000}"/>
    <cellStyle name="Normalny 5 2 2" xfId="1106" xr:uid="{00000000-0005-0000-0000-00004E040000}"/>
    <cellStyle name="Normalny 5 3" xfId="1107" xr:uid="{00000000-0005-0000-0000-00004F040000}"/>
    <cellStyle name="Normalny 5 4" xfId="1108" xr:uid="{00000000-0005-0000-0000-000050040000}"/>
    <cellStyle name="Normalny 5 5" xfId="1109" xr:uid="{00000000-0005-0000-0000-000051040000}"/>
    <cellStyle name="Normalny 5 6" xfId="1110" xr:uid="{00000000-0005-0000-0000-000052040000}"/>
    <cellStyle name="Normalny 5 7" xfId="1111" xr:uid="{00000000-0005-0000-0000-000053040000}"/>
    <cellStyle name="Normalny 6" xfId="1112" xr:uid="{00000000-0005-0000-0000-000054040000}"/>
    <cellStyle name="Normalny 6 2" xfId="1113" xr:uid="{00000000-0005-0000-0000-000055040000}"/>
    <cellStyle name="Normalny 6 3" xfId="1114" xr:uid="{00000000-0005-0000-0000-000056040000}"/>
    <cellStyle name="Normalny 6 4" xfId="1115" xr:uid="{00000000-0005-0000-0000-000057040000}"/>
    <cellStyle name="Normalny 7" xfId="1116" xr:uid="{00000000-0005-0000-0000-000058040000}"/>
    <cellStyle name="Normalny 7 2" xfId="1117" xr:uid="{00000000-0005-0000-0000-000059040000}"/>
    <cellStyle name="Normalny 7 2 2" xfId="1118" xr:uid="{00000000-0005-0000-0000-00005A040000}"/>
    <cellStyle name="Normalny 7 3" xfId="1119" xr:uid="{00000000-0005-0000-0000-00005B040000}"/>
    <cellStyle name="Normalny 7 4" xfId="1120" xr:uid="{00000000-0005-0000-0000-00005C040000}"/>
    <cellStyle name="Normalny 7 5" xfId="1121" xr:uid="{00000000-0005-0000-0000-00005D040000}"/>
    <cellStyle name="Normalny 8" xfId="1122" xr:uid="{00000000-0005-0000-0000-00005E040000}"/>
    <cellStyle name="Normalny 8 2" xfId="1123" xr:uid="{00000000-0005-0000-0000-00005F040000}"/>
    <cellStyle name="Normalny 8 3" xfId="1124" xr:uid="{00000000-0005-0000-0000-000060040000}"/>
    <cellStyle name="Normalny 9" xfId="1125" xr:uid="{00000000-0005-0000-0000-000061040000}"/>
    <cellStyle name="Normalny 9 2" xfId="1126" xr:uid="{00000000-0005-0000-0000-000062040000}"/>
    <cellStyle name="OBI_ColHeader" xfId="1127" xr:uid="{00000000-0005-0000-0000-000063040000}"/>
    <cellStyle name="Odwiedzone hiperłącze 2" xfId="1128" xr:uid="{00000000-0005-0000-0000-000064040000}"/>
    <cellStyle name="Procentowy" xfId="2" builtinId="5"/>
    <cellStyle name="Procentowy 2" xfId="14" xr:uid="{00000000-0005-0000-0000-000066040000}"/>
    <cellStyle name="Procentowy 2 2" xfId="1129" xr:uid="{00000000-0005-0000-0000-000067040000}"/>
    <cellStyle name="Procentowy 2 3" xfId="1130" xr:uid="{00000000-0005-0000-0000-000068040000}"/>
    <cellStyle name="Procentowy 2 4" xfId="1131" xr:uid="{00000000-0005-0000-0000-000069040000}"/>
    <cellStyle name="Procentowy 3" xfId="15" xr:uid="{00000000-0005-0000-0000-00006A040000}"/>
    <cellStyle name="Procentowy 3 2" xfId="1132" xr:uid="{00000000-0005-0000-0000-00006B040000}"/>
    <cellStyle name="Procentowy 3 3" xfId="1133" xr:uid="{00000000-0005-0000-0000-00006C040000}"/>
    <cellStyle name="Procentowy 3 3 2" xfId="1134" xr:uid="{00000000-0005-0000-0000-00006D040000}"/>
    <cellStyle name="Procentowy 3 4" xfId="1135" xr:uid="{00000000-0005-0000-0000-00006E040000}"/>
    <cellStyle name="Procentowy 3 4 2" xfId="1136" xr:uid="{00000000-0005-0000-0000-00006F040000}"/>
    <cellStyle name="Procentowy 3 4 3" xfId="1137" xr:uid="{00000000-0005-0000-0000-000070040000}"/>
    <cellStyle name="Procentowy 3 5" xfId="1138" xr:uid="{00000000-0005-0000-0000-000071040000}"/>
    <cellStyle name="Procentowy 3 6" xfId="1139" xr:uid="{00000000-0005-0000-0000-000072040000}"/>
    <cellStyle name="Procentowy 3 7" xfId="1140" xr:uid="{00000000-0005-0000-0000-000073040000}"/>
    <cellStyle name="Procentowy 4" xfId="16" xr:uid="{00000000-0005-0000-0000-000074040000}"/>
    <cellStyle name="Procentowy 4 2" xfId="1141" xr:uid="{00000000-0005-0000-0000-000075040000}"/>
    <cellStyle name="Procentowy 5" xfId="1142" xr:uid="{00000000-0005-0000-0000-000076040000}"/>
    <cellStyle name="Procentowy 6" xfId="1143" xr:uid="{00000000-0005-0000-0000-000077040000}"/>
    <cellStyle name="Procentowy 7" xfId="1144" xr:uid="{00000000-0005-0000-0000-000078040000}"/>
    <cellStyle name="Tytuł 2" xfId="25" xr:uid="{00000000-0005-0000-0000-000079040000}"/>
    <cellStyle name="Uwaga 2" xfId="1145" xr:uid="{00000000-0005-0000-0000-00007A040000}"/>
    <cellStyle name="Uwaga 2 2" xfId="1146" xr:uid="{00000000-0005-0000-0000-00007B040000}"/>
    <cellStyle name="Uwaga 2 3" xfId="1147" xr:uid="{00000000-0005-0000-0000-00007C040000}"/>
    <cellStyle name="Walutowy [0] 8" xfId="1148" xr:uid="{00000000-0005-0000-0000-00007D040000}"/>
    <cellStyle name="Walutowy [0] 8 2" xfId="1149" xr:uid="{00000000-0005-0000-0000-00007E040000}"/>
    <cellStyle name="Walutowy [0] 8 2 2" xfId="1150" xr:uid="{00000000-0005-0000-0000-00007F040000}"/>
    <cellStyle name="Walutowy [0] 8 3" xfId="1151" xr:uid="{00000000-0005-0000-0000-000080040000}"/>
    <cellStyle name="Walutowy 2" xfId="1152" xr:uid="{00000000-0005-0000-0000-000081040000}"/>
    <cellStyle name="Walutowy 2 2" xfId="1153" xr:uid="{00000000-0005-0000-0000-000082040000}"/>
    <cellStyle name="Walutowy 2 2 2" xfId="1154" xr:uid="{00000000-0005-0000-0000-000083040000}"/>
    <cellStyle name="Walutowy 2 2 2 2" xfId="1155" xr:uid="{00000000-0005-0000-0000-000084040000}"/>
    <cellStyle name="Walutowy 2 2 2 2 2" xfId="1156" xr:uid="{00000000-0005-0000-0000-000085040000}"/>
    <cellStyle name="Walutowy 2 2 2 2 2 2" xfId="1157" xr:uid="{00000000-0005-0000-0000-000086040000}"/>
    <cellStyle name="Walutowy 2 2 2 2 3" xfId="1158" xr:uid="{00000000-0005-0000-0000-000087040000}"/>
    <cellStyle name="Walutowy 2 2 2 3" xfId="1159" xr:uid="{00000000-0005-0000-0000-000088040000}"/>
    <cellStyle name="Walutowy 2 2 2 3 2" xfId="1160" xr:uid="{00000000-0005-0000-0000-000089040000}"/>
    <cellStyle name="Walutowy 2 2 2 4" xfId="1161" xr:uid="{00000000-0005-0000-0000-00008A040000}"/>
    <cellStyle name="Walutowy 2 2 3" xfId="1162" xr:uid="{00000000-0005-0000-0000-00008B040000}"/>
    <cellStyle name="Walutowy 2 2 3 2" xfId="1163" xr:uid="{00000000-0005-0000-0000-00008C040000}"/>
    <cellStyle name="Walutowy 2 2 3 2 2" xfId="1164" xr:uid="{00000000-0005-0000-0000-00008D040000}"/>
    <cellStyle name="Walutowy 2 2 3 3" xfId="1165" xr:uid="{00000000-0005-0000-0000-00008E040000}"/>
    <cellStyle name="Walutowy 2 2 4" xfId="1166" xr:uid="{00000000-0005-0000-0000-00008F040000}"/>
    <cellStyle name="Walutowy 2 2 4 2" xfId="1167" xr:uid="{00000000-0005-0000-0000-000090040000}"/>
    <cellStyle name="Walutowy 2 2 5" xfId="1168" xr:uid="{00000000-0005-0000-0000-000091040000}"/>
    <cellStyle name="Walutowy 2 3" xfId="1169" xr:uid="{00000000-0005-0000-0000-000092040000}"/>
    <cellStyle name="Walutowy 2 3 2" xfId="1170" xr:uid="{00000000-0005-0000-0000-000093040000}"/>
    <cellStyle name="Walutowy 2 3 2 2" xfId="1171" xr:uid="{00000000-0005-0000-0000-000094040000}"/>
    <cellStyle name="Walutowy 2 3 2 2 2" xfId="1172" xr:uid="{00000000-0005-0000-0000-000095040000}"/>
    <cellStyle name="Walutowy 2 3 2 3" xfId="1173" xr:uid="{00000000-0005-0000-0000-000096040000}"/>
    <cellStyle name="Walutowy 2 3 3" xfId="1174" xr:uid="{00000000-0005-0000-0000-000097040000}"/>
    <cellStyle name="Walutowy 2 3 3 2" xfId="1175" xr:uid="{00000000-0005-0000-0000-000098040000}"/>
    <cellStyle name="Walutowy 2 3 4" xfId="1176" xr:uid="{00000000-0005-0000-0000-000099040000}"/>
    <cellStyle name="Walutowy 2 4" xfId="1177" xr:uid="{00000000-0005-0000-0000-00009A040000}"/>
    <cellStyle name="Walutowy 2 4 2" xfId="1178" xr:uid="{00000000-0005-0000-0000-00009B040000}"/>
    <cellStyle name="Walutowy 2 4 2 2" xfId="1179" xr:uid="{00000000-0005-0000-0000-00009C040000}"/>
    <cellStyle name="Walutowy 2 4 3" xfId="1180" xr:uid="{00000000-0005-0000-0000-00009D040000}"/>
    <cellStyle name="Walutowy 2 5" xfId="1181" xr:uid="{00000000-0005-0000-0000-00009E040000}"/>
    <cellStyle name="Walutowy 2 5 2" xfId="1182" xr:uid="{00000000-0005-0000-0000-00009F040000}"/>
    <cellStyle name="Walutowy 2 6" xfId="1183" xr:uid="{00000000-0005-0000-0000-0000A0040000}"/>
    <cellStyle name="Walutowy 2 6 2" xfId="1184" xr:uid="{00000000-0005-0000-0000-0000A1040000}"/>
    <cellStyle name="Walutowy 2 7" xfId="1185" xr:uid="{00000000-0005-0000-0000-0000A2040000}"/>
    <cellStyle name="Walutowy 2 7 2" xfId="1186" xr:uid="{00000000-0005-0000-0000-0000A3040000}"/>
    <cellStyle name="Walutowy 2 8" xfId="1187" xr:uid="{00000000-0005-0000-0000-0000A404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47"/>
  <sheetViews>
    <sheetView tabSelected="1" view="pageBreakPreview" zoomScale="70" zoomScaleNormal="64" zoomScaleSheetLayoutView="70" workbookViewId="0">
      <pane xSplit="2" ySplit="2" topLeftCell="C3" activePane="bottomRight" state="frozen"/>
      <selection activeCell="A35" sqref="A35"/>
      <selection pane="topRight" activeCell="A35" sqref="A35"/>
      <selection pane="bottomLeft" activeCell="A35" sqref="A35"/>
      <selection pane="bottomRight" activeCell="A2" sqref="A2:AN2"/>
    </sheetView>
  </sheetViews>
  <sheetFormatPr defaultColWidth="9.140625" defaultRowHeight="12.75"/>
  <cols>
    <col min="1" max="1" width="14.7109375" style="224" customWidth="1"/>
    <col min="2" max="2" width="34.140625" style="7" customWidth="1"/>
    <col min="3" max="3" width="9.7109375" style="8" customWidth="1"/>
    <col min="4" max="4" width="13.42578125" style="8" customWidth="1"/>
    <col min="5" max="5" width="13.5703125" style="8" customWidth="1"/>
    <col min="6" max="6" width="8.7109375" style="5" customWidth="1"/>
    <col min="7" max="8" width="3" style="7" customWidth="1"/>
    <col min="9" max="9" width="13.5703125" style="8" customWidth="1"/>
    <col min="10" max="11" width="2.7109375" style="7" customWidth="1"/>
    <col min="12" max="12" width="14.140625" style="7" customWidth="1"/>
    <col min="13" max="14" width="2.5703125" style="7" customWidth="1"/>
    <col min="15" max="15" width="14.140625" style="7" customWidth="1"/>
    <col min="16" max="17" width="2.85546875" style="7" customWidth="1"/>
    <col min="18" max="18" width="16.85546875" style="7" customWidth="1"/>
    <col min="19" max="20" width="2.5703125" style="7" customWidth="1"/>
    <col min="21" max="21" width="14.42578125" style="7" customWidth="1"/>
    <col min="22" max="23" width="3.28515625" style="7" customWidth="1"/>
    <col min="24" max="24" width="15.28515625" style="7" customWidth="1"/>
    <col min="25" max="26" width="4.7109375" style="7" customWidth="1"/>
    <col min="27" max="27" width="15.42578125" style="7" customWidth="1"/>
    <col min="28" max="29" width="4.7109375" style="7" customWidth="1"/>
    <col min="30" max="30" width="14.5703125" style="7" customWidth="1"/>
    <col min="31" max="32" width="4.7109375" style="7" customWidth="1"/>
    <col min="33" max="33" width="12.7109375" style="7" customWidth="1"/>
    <col min="34" max="35" width="4.7109375" style="7" customWidth="1"/>
    <col min="36" max="36" width="13" style="7" customWidth="1"/>
    <col min="37" max="38" width="4.7109375" style="7" customWidth="1"/>
    <col min="39" max="39" width="13.7109375" style="7" customWidth="1"/>
    <col min="40" max="40" width="43.5703125" style="7" customWidth="1"/>
    <col min="41" max="41" width="53.85546875" style="4" customWidth="1"/>
    <col min="42" max="16384" width="9.140625" style="7"/>
  </cols>
  <sheetData>
    <row r="1" spans="1:41" ht="14.25">
      <c r="A1" s="556" t="s">
        <v>184</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row>
    <row r="2" spans="1:41" ht="18.75">
      <c r="A2" s="557" t="s">
        <v>401</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c r="AI2" s="557"/>
      <c r="AJ2" s="557"/>
      <c r="AK2" s="557"/>
      <c r="AL2" s="557"/>
      <c r="AM2" s="557"/>
      <c r="AN2" s="557"/>
    </row>
    <row r="3" spans="1:41" ht="15" thickBot="1">
      <c r="A3" s="174"/>
      <c r="B3" s="173"/>
      <c r="C3" s="173"/>
      <c r="D3" s="173"/>
      <c r="E3" s="173"/>
      <c r="F3" s="175"/>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row>
    <row r="4" spans="1:41" ht="15" thickBot="1">
      <c r="A4" s="176" t="s">
        <v>1</v>
      </c>
      <c r="B4" s="177" t="s">
        <v>185</v>
      </c>
      <c r="C4" s="551"/>
      <c r="D4" s="551"/>
      <c r="E4" s="551"/>
      <c r="F4" s="551"/>
      <c r="G4" s="551"/>
      <c r="H4" s="551"/>
      <c r="I4" s="552"/>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row>
    <row r="5" spans="1:41" ht="53.25" customHeight="1" thickBot="1">
      <c r="A5" s="176" t="s">
        <v>4</v>
      </c>
      <c r="B5" s="543" t="s">
        <v>186</v>
      </c>
      <c r="C5" s="548"/>
      <c r="D5" s="548"/>
      <c r="E5" s="548"/>
      <c r="F5" s="548"/>
      <c r="G5" s="548"/>
      <c r="H5" s="548"/>
      <c r="I5" s="549"/>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row>
    <row r="6" spans="1:41" ht="15" thickBot="1">
      <c r="A6" s="176" t="s">
        <v>187</v>
      </c>
      <c r="B6" s="547" t="s">
        <v>188</v>
      </c>
      <c r="C6" s="544"/>
      <c r="D6" s="544"/>
      <c r="E6" s="544"/>
      <c r="F6" s="544"/>
      <c r="G6" s="544"/>
      <c r="H6" s="544"/>
      <c r="I6" s="545"/>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row>
    <row r="7" spans="1:41" ht="15" thickBot="1">
      <c r="A7" s="184"/>
      <c r="B7" s="185"/>
      <c r="C7" s="185"/>
      <c r="D7" s="185"/>
      <c r="E7" s="185"/>
      <c r="F7" s="186"/>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row>
    <row r="8" spans="1:41" ht="21" customHeight="1" thickBot="1">
      <c r="A8" s="558"/>
      <c r="B8" s="558"/>
      <c r="C8" s="558"/>
      <c r="D8" s="558"/>
      <c r="E8" s="558"/>
      <c r="F8" s="558"/>
      <c r="G8" s="558"/>
      <c r="H8" s="558"/>
      <c r="I8" s="558"/>
      <c r="J8" s="559" t="s">
        <v>189</v>
      </c>
      <c r="K8" s="560"/>
      <c r="L8" s="560"/>
      <c r="M8" s="560"/>
      <c r="N8" s="560"/>
      <c r="O8" s="560"/>
      <c r="P8" s="560"/>
      <c r="Q8" s="560"/>
      <c r="R8" s="560"/>
      <c r="S8" s="560"/>
      <c r="T8" s="560"/>
      <c r="U8" s="560"/>
      <c r="V8" s="560"/>
      <c r="W8" s="560"/>
      <c r="X8" s="560"/>
      <c r="Y8" s="560"/>
      <c r="Z8" s="560"/>
      <c r="AA8" s="560"/>
      <c r="AB8" s="560"/>
      <c r="AC8" s="560"/>
      <c r="AD8" s="560"/>
      <c r="AE8" s="560"/>
      <c r="AF8" s="560"/>
      <c r="AG8" s="560"/>
      <c r="AH8" s="560"/>
      <c r="AI8" s="560"/>
      <c r="AJ8" s="560"/>
      <c r="AK8" s="560"/>
      <c r="AL8" s="560"/>
      <c r="AM8" s="561"/>
      <c r="AN8" s="190"/>
    </row>
    <row r="9" spans="1:41" s="11" customFormat="1" ht="66.75" customHeight="1" thickBot="1">
      <c r="A9" s="191" t="s">
        <v>7</v>
      </c>
      <c r="B9" s="192" t="s">
        <v>8</v>
      </c>
      <c r="C9" s="192" t="s">
        <v>9</v>
      </c>
      <c r="D9" s="192" t="s">
        <v>190</v>
      </c>
      <c r="E9" s="192" t="s">
        <v>191</v>
      </c>
      <c r="F9" s="192" t="s">
        <v>192</v>
      </c>
      <c r="G9" s="550" t="s">
        <v>193</v>
      </c>
      <c r="H9" s="550"/>
      <c r="I9" s="550"/>
      <c r="J9" s="550" t="s">
        <v>13</v>
      </c>
      <c r="K9" s="550"/>
      <c r="L9" s="550"/>
      <c r="M9" s="550" t="s">
        <v>14</v>
      </c>
      <c r="N9" s="550"/>
      <c r="O9" s="550"/>
      <c r="P9" s="550" t="s">
        <v>15</v>
      </c>
      <c r="Q9" s="550"/>
      <c r="R9" s="550"/>
      <c r="S9" s="550" t="s">
        <v>16</v>
      </c>
      <c r="T9" s="550"/>
      <c r="U9" s="550"/>
      <c r="V9" s="550" t="s">
        <v>17</v>
      </c>
      <c r="W9" s="550"/>
      <c r="X9" s="550"/>
      <c r="Y9" s="550" t="s">
        <v>18</v>
      </c>
      <c r="Z9" s="550"/>
      <c r="AA9" s="550"/>
      <c r="AB9" s="550" t="s">
        <v>19</v>
      </c>
      <c r="AC9" s="550"/>
      <c r="AD9" s="550"/>
      <c r="AE9" s="550" t="s">
        <v>20</v>
      </c>
      <c r="AF9" s="550"/>
      <c r="AG9" s="550"/>
      <c r="AH9" s="550" t="s">
        <v>21</v>
      </c>
      <c r="AI9" s="550"/>
      <c r="AJ9" s="550"/>
      <c r="AK9" s="550" t="s">
        <v>22</v>
      </c>
      <c r="AL9" s="550"/>
      <c r="AM9" s="550"/>
      <c r="AN9" s="192" t="s">
        <v>23</v>
      </c>
    </row>
    <row r="10" spans="1:41" s="8" customFormat="1" ht="15" customHeight="1" thickBot="1">
      <c r="A10" s="176"/>
      <c r="F10" s="5"/>
      <c r="G10" s="176" t="s">
        <v>24</v>
      </c>
      <c r="H10" s="176" t="s">
        <v>25</v>
      </c>
      <c r="I10" s="176" t="s">
        <v>26</v>
      </c>
      <c r="J10" s="176" t="s">
        <v>24</v>
      </c>
      <c r="K10" s="176" t="s">
        <v>25</v>
      </c>
      <c r="L10" s="176" t="s">
        <v>26</v>
      </c>
      <c r="M10" s="176" t="s">
        <v>24</v>
      </c>
      <c r="N10" s="176" t="s">
        <v>25</v>
      </c>
      <c r="O10" s="176" t="s">
        <v>26</v>
      </c>
      <c r="P10" s="176" t="s">
        <v>24</v>
      </c>
      <c r="Q10" s="176" t="s">
        <v>25</v>
      </c>
      <c r="R10" s="176" t="s">
        <v>26</v>
      </c>
      <c r="S10" s="176" t="s">
        <v>24</v>
      </c>
      <c r="T10" s="176" t="s">
        <v>25</v>
      </c>
      <c r="U10" s="176" t="s">
        <v>26</v>
      </c>
      <c r="V10" s="176" t="s">
        <v>24</v>
      </c>
      <c r="W10" s="176" t="s">
        <v>25</v>
      </c>
      <c r="X10" s="176" t="s">
        <v>26</v>
      </c>
      <c r="Y10" s="176" t="s">
        <v>24</v>
      </c>
      <c r="Z10" s="176" t="s">
        <v>25</v>
      </c>
      <c r="AA10" s="176" t="s">
        <v>26</v>
      </c>
      <c r="AB10" s="176" t="s">
        <v>24</v>
      </c>
      <c r="AC10" s="176" t="s">
        <v>25</v>
      </c>
      <c r="AD10" s="176" t="s">
        <v>26</v>
      </c>
      <c r="AE10" s="176" t="s">
        <v>24</v>
      </c>
      <c r="AF10" s="176" t="s">
        <v>25</v>
      </c>
      <c r="AG10" s="176" t="s">
        <v>26</v>
      </c>
      <c r="AH10" s="176" t="s">
        <v>24</v>
      </c>
      <c r="AI10" s="176" t="s">
        <v>25</v>
      </c>
      <c r="AJ10" s="176" t="s">
        <v>26</v>
      </c>
      <c r="AK10" s="176" t="s">
        <v>24</v>
      </c>
      <c r="AL10" s="176" t="s">
        <v>25</v>
      </c>
      <c r="AM10" s="176" t="s">
        <v>26</v>
      </c>
      <c r="AN10" s="176"/>
      <c r="AO10" s="5"/>
    </row>
    <row r="11" spans="1:41" ht="105" customHeight="1" thickBot="1">
      <c r="A11" s="176">
        <v>1</v>
      </c>
      <c r="B11" s="190" t="s">
        <v>194</v>
      </c>
      <c r="C11" s="176" t="s">
        <v>195</v>
      </c>
      <c r="D11" s="176" t="s">
        <v>32</v>
      </c>
      <c r="E11" s="176">
        <v>0.55000000000000004</v>
      </c>
      <c r="F11" s="176">
        <v>2011</v>
      </c>
      <c r="G11" s="190" t="s">
        <v>34</v>
      </c>
      <c r="H11" s="190" t="s">
        <v>34</v>
      </c>
      <c r="I11" s="176">
        <v>0.68</v>
      </c>
      <c r="J11" s="176" t="s">
        <v>34</v>
      </c>
      <c r="K11" s="176" t="s">
        <v>34</v>
      </c>
      <c r="L11" s="193">
        <v>0.74</v>
      </c>
      <c r="M11" s="194" t="s">
        <v>34</v>
      </c>
      <c r="N11" s="194" t="s">
        <v>34</v>
      </c>
      <c r="O11" s="21">
        <v>0.85</v>
      </c>
      <c r="P11" s="194" t="s">
        <v>34</v>
      </c>
      <c r="Q11" s="194" t="s">
        <v>34</v>
      </c>
      <c r="R11" s="21">
        <v>0.69</v>
      </c>
      <c r="S11" s="194" t="s">
        <v>34</v>
      </c>
      <c r="T11" s="194" t="s">
        <v>34</v>
      </c>
      <c r="U11" s="21">
        <v>0.91</v>
      </c>
      <c r="V11" s="194" t="s">
        <v>34</v>
      </c>
      <c r="W11" s="194" t="s">
        <v>34</v>
      </c>
      <c r="X11" s="21">
        <v>1.0900000000000001</v>
      </c>
      <c r="Y11" s="194" t="s">
        <v>34</v>
      </c>
      <c r="Z11" s="194" t="s">
        <v>34</v>
      </c>
      <c r="AA11" s="21">
        <v>1.25</v>
      </c>
      <c r="AB11" s="194" t="s">
        <v>34</v>
      </c>
      <c r="AC11" s="194" t="s">
        <v>34</v>
      </c>
      <c r="AD11" s="194">
        <v>1.28</v>
      </c>
      <c r="AE11" s="194" t="s">
        <v>34</v>
      </c>
      <c r="AF11" s="194" t="s">
        <v>34</v>
      </c>
      <c r="AG11" s="194">
        <v>1.36</v>
      </c>
      <c r="AH11" s="194" t="s">
        <v>34</v>
      </c>
      <c r="AI11" s="194" t="s">
        <v>34</v>
      </c>
      <c r="AJ11" s="194">
        <v>1.51</v>
      </c>
      <c r="AK11" s="194" t="s">
        <v>34</v>
      </c>
      <c r="AL11" s="194" t="s">
        <v>34</v>
      </c>
      <c r="AM11" s="190">
        <v>1.67</v>
      </c>
      <c r="AN11" s="190" t="s">
        <v>443</v>
      </c>
      <c r="AO11" s="20"/>
    </row>
    <row r="12" spans="1:41" ht="15" thickBot="1">
      <c r="A12" s="174"/>
      <c r="B12" s="173"/>
      <c r="C12" s="173"/>
      <c r="D12" s="173"/>
      <c r="E12" s="173"/>
      <c r="F12" s="175"/>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row>
    <row r="13" spans="1:41" ht="15" thickBot="1">
      <c r="A13" s="176" t="s">
        <v>1</v>
      </c>
      <c r="B13" s="177" t="s">
        <v>185</v>
      </c>
      <c r="C13" s="551"/>
      <c r="D13" s="551"/>
      <c r="E13" s="551"/>
      <c r="F13" s="551"/>
      <c r="G13" s="551"/>
      <c r="H13" s="551"/>
      <c r="I13" s="552"/>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row>
    <row r="14" spans="1:41" ht="114.75" customHeight="1" thickBot="1">
      <c r="A14" s="176" t="s">
        <v>4</v>
      </c>
      <c r="B14" s="543" t="s">
        <v>196</v>
      </c>
      <c r="C14" s="548"/>
      <c r="D14" s="548"/>
      <c r="E14" s="548"/>
      <c r="F14" s="548"/>
      <c r="G14" s="548"/>
      <c r="H14" s="548"/>
      <c r="I14" s="549"/>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row>
    <row r="15" spans="1:41" ht="30" customHeight="1" thickBot="1">
      <c r="A15" s="176" t="s">
        <v>187</v>
      </c>
      <c r="B15" s="547" t="s">
        <v>197</v>
      </c>
      <c r="C15" s="544"/>
      <c r="D15" s="544"/>
      <c r="E15" s="544"/>
      <c r="F15" s="544"/>
      <c r="G15" s="544"/>
      <c r="H15" s="544"/>
      <c r="I15" s="545"/>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row>
    <row r="16" spans="1:41" ht="15" thickBot="1">
      <c r="A16" s="195"/>
      <c r="B16" s="196"/>
      <c r="C16" s="196"/>
      <c r="D16" s="196"/>
      <c r="E16" s="196"/>
      <c r="F16" s="196"/>
      <c r="G16" s="196"/>
      <c r="H16" s="196"/>
      <c r="I16" s="196"/>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row>
    <row r="17" spans="1:41" s="11" customFormat="1" ht="66.75" customHeight="1" thickBot="1">
      <c r="A17" s="191" t="s">
        <v>7</v>
      </c>
      <c r="B17" s="192" t="s">
        <v>8</v>
      </c>
      <c r="C17" s="192" t="s">
        <v>9</v>
      </c>
      <c r="D17" s="192" t="s">
        <v>190</v>
      </c>
      <c r="E17" s="192" t="s">
        <v>191</v>
      </c>
      <c r="F17" s="192" t="s">
        <v>192</v>
      </c>
      <c r="G17" s="550" t="s">
        <v>193</v>
      </c>
      <c r="H17" s="550"/>
      <c r="I17" s="550"/>
      <c r="J17" s="550" t="s">
        <v>13</v>
      </c>
      <c r="K17" s="550"/>
      <c r="L17" s="550"/>
      <c r="M17" s="550" t="s">
        <v>14</v>
      </c>
      <c r="N17" s="550"/>
      <c r="O17" s="550"/>
      <c r="P17" s="550" t="s">
        <v>15</v>
      </c>
      <c r="Q17" s="550"/>
      <c r="R17" s="550"/>
      <c r="S17" s="550" t="s">
        <v>16</v>
      </c>
      <c r="T17" s="550"/>
      <c r="U17" s="550"/>
      <c r="V17" s="550" t="s">
        <v>17</v>
      </c>
      <c r="W17" s="550"/>
      <c r="X17" s="550"/>
      <c r="Y17" s="550" t="s">
        <v>18</v>
      </c>
      <c r="Z17" s="550"/>
      <c r="AA17" s="550"/>
      <c r="AB17" s="550" t="s">
        <v>19</v>
      </c>
      <c r="AC17" s="550"/>
      <c r="AD17" s="550"/>
      <c r="AE17" s="550" t="s">
        <v>20</v>
      </c>
      <c r="AF17" s="550"/>
      <c r="AG17" s="550"/>
      <c r="AH17" s="550" t="s">
        <v>21</v>
      </c>
      <c r="AI17" s="550"/>
      <c r="AJ17" s="550"/>
      <c r="AK17" s="550" t="s">
        <v>22</v>
      </c>
      <c r="AL17" s="550"/>
      <c r="AM17" s="550"/>
      <c r="AN17" s="192" t="s">
        <v>23</v>
      </c>
    </row>
    <row r="18" spans="1:41" s="8" customFormat="1" ht="15" customHeight="1" thickBot="1">
      <c r="A18" s="176"/>
      <c r="F18" s="5"/>
      <c r="G18" s="176" t="s">
        <v>24</v>
      </c>
      <c r="H18" s="176" t="s">
        <v>25</v>
      </c>
      <c r="I18" s="176" t="s">
        <v>26</v>
      </c>
      <c r="J18" s="176" t="s">
        <v>24</v>
      </c>
      <c r="K18" s="176" t="s">
        <v>25</v>
      </c>
      <c r="L18" s="176" t="s">
        <v>26</v>
      </c>
      <c r="M18" s="176" t="s">
        <v>24</v>
      </c>
      <c r="N18" s="176" t="s">
        <v>25</v>
      </c>
      <c r="O18" s="176" t="s">
        <v>26</v>
      </c>
      <c r="P18" s="176" t="s">
        <v>24</v>
      </c>
      <c r="Q18" s="176" t="s">
        <v>25</v>
      </c>
      <c r="R18" s="176" t="s">
        <v>26</v>
      </c>
      <c r="S18" s="176" t="s">
        <v>24</v>
      </c>
      <c r="T18" s="176" t="s">
        <v>25</v>
      </c>
      <c r="U18" s="176" t="s">
        <v>26</v>
      </c>
      <c r="V18" s="176" t="s">
        <v>24</v>
      </c>
      <c r="W18" s="176" t="s">
        <v>25</v>
      </c>
      <c r="X18" s="176" t="s">
        <v>26</v>
      </c>
      <c r="Y18" s="176" t="s">
        <v>24</v>
      </c>
      <c r="Z18" s="176" t="s">
        <v>25</v>
      </c>
      <c r="AA18" s="176" t="s">
        <v>26</v>
      </c>
      <c r="AB18" s="176" t="s">
        <v>24</v>
      </c>
      <c r="AC18" s="176" t="s">
        <v>25</v>
      </c>
      <c r="AD18" s="176" t="s">
        <v>26</v>
      </c>
      <c r="AE18" s="176" t="s">
        <v>24</v>
      </c>
      <c r="AF18" s="176" t="s">
        <v>25</v>
      </c>
      <c r="AG18" s="176" t="s">
        <v>26</v>
      </c>
      <c r="AH18" s="176" t="s">
        <v>24</v>
      </c>
      <c r="AI18" s="176" t="s">
        <v>25</v>
      </c>
      <c r="AJ18" s="176" t="s">
        <v>26</v>
      </c>
      <c r="AK18" s="176" t="s">
        <v>24</v>
      </c>
      <c r="AL18" s="176" t="s">
        <v>25</v>
      </c>
      <c r="AM18" s="176" t="s">
        <v>26</v>
      </c>
      <c r="AN18" s="176"/>
      <c r="AO18" s="5"/>
    </row>
    <row r="19" spans="1:41" ht="118.5" customHeight="1" thickBot="1">
      <c r="A19" s="176">
        <v>2</v>
      </c>
      <c r="B19" s="190" t="s">
        <v>198</v>
      </c>
      <c r="C19" s="176" t="s">
        <v>195</v>
      </c>
      <c r="D19" s="176" t="s">
        <v>32</v>
      </c>
      <c r="E19" s="176">
        <v>0.25</v>
      </c>
      <c r="F19" s="176">
        <v>2011</v>
      </c>
      <c r="G19" s="190" t="s">
        <v>34</v>
      </c>
      <c r="H19" s="190" t="s">
        <v>34</v>
      </c>
      <c r="I19" s="176">
        <v>0.36</v>
      </c>
      <c r="J19" s="176" t="s">
        <v>34</v>
      </c>
      <c r="K19" s="176" t="s">
        <v>34</v>
      </c>
      <c r="L19" s="193">
        <v>0.43</v>
      </c>
      <c r="M19" s="194" t="s">
        <v>34</v>
      </c>
      <c r="N19" s="194" t="s">
        <v>34</v>
      </c>
      <c r="O19" s="21">
        <v>0.49</v>
      </c>
      <c r="P19" s="194" t="s">
        <v>34</v>
      </c>
      <c r="Q19" s="194" t="s">
        <v>34</v>
      </c>
      <c r="R19" s="21">
        <v>0.46</v>
      </c>
      <c r="S19" s="194" t="s">
        <v>34</v>
      </c>
      <c r="T19" s="194" t="s">
        <v>34</v>
      </c>
      <c r="U19" s="194">
        <v>0.56999999999999995</v>
      </c>
      <c r="V19" s="194" t="s">
        <v>34</v>
      </c>
      <c r="W19" s="194" t="s">
        <v>34</v>
      </c>
      <c r="X19" s="194">
        <v>0.68</v>
      </c>
      <c r="Y19" s="194" t="s">
        <v>34</v>
      </c>
      <c r="Z19" s="194" t="s">
        <v>34</v>
      </c>
      <c r="AA19" s="194">
        <v>0.79</v>
      </c>
      <c r="AB19" s="194" t="s">
        <v>34</v>
      </c>
      <c r="AC19" s="194" t="s">
        <v>34</v>
      </c>
      <c r="AD19" s="194">
        <v>0.76</v>
      </c>
      <c r="AE19" s="194" t="s">
        <v>34</v>
      </c>
      <c r="AF19" s="194" t="s">
        <v>34</v>
      </c>
      <c r="AG19" s="194">
        <v>0.82</v>
      </c>
      <c r="AH19" s="194" t="s">
        <v>34</v>
      </c>
      <c r="AI19" s="194" t="s">
        <v>34</v>
      </c>
      <c r="AJ19" s="194">
        <v>0.97</v>
      </c>
      <c r="AK19" s="194" t="s">
        <v>34</v>
      </c>
      <c r="AL19" s="194" t="s">
        <v>34</v>
      </c>
      <c r="AM19" s="190">
        <v>1.05</v>
      </c>
      <c r="AN19" s="190" t="s">
        <v>1009</v>
      </c>
      <c r="AO19" s="20"/>
    </row>
    <row r="20" spans="1:41" ht="15" thickBot="1">
      <c r="A20" s="174"/>
      <c r="B20" s="173"/>
      <c r="C20" s="173"/>
      <c r="D20" s="173"/>
      <c r="E20" s="173"/>
      <c r="F20" s="175"/>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row>
    <row r="21" spans="1:41" ht="15" thickBot="1">
      <c r="A21" s="176" t="s">
        <v>1</v>
      </c>
      <c r="B21" s="177" t="s">
        <v>185</v>
      </c>
      <c r="C21" s="551"/>
      <c r="D21" s="551"/>
      <c r="E21" s="551"/>
      <c r="F21" s="551"/>
      <c r="G21" s="551"/>
      <c r="H21" s="551"/>
      <c r="I21" s="552"/>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row>
    <row r="22" spans="1:41" ht="56.25" customHeight="1" thickBot="1">
      <c r="A22" s="176" t="s">
        <v>4</v>
      </c>
      <c r="B22" s="543" t="s">
        <v>199</v>
      </c>
      <c r="C22" s="548"/>
      <c r="D22" s="548"/>
      <c r="E22" s="548"/>
      <c r="F22" s="548"/>
      <c r="G22" s="548"/>
      <c r="H22" s="548"/>
      <c r="I22" s="549"/>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row>
    <row r="23" spans="1:41" ht="15" thickBot="1">
      <c r="A23" s="176" t="s">
        <v>187</v>
      </c>
      <c r="B23" s="547" t="s">
        <v>200</v>
      </c>
      <c r="C23" s="544"/>
      <c r="D23" s="544"/>
      <c r="E23" s="544"/>
      <c r="F23" s="544"/>
      <c r="G23" s="544"/>
      <c r="H23" s="544"/>
      <c r="I23" s="545"/>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row>
    <row r="24" spans="1:41" ht="15" thickBot="1">
      <c r="A24" s="195"/>
      <c r="B24" s="196"/>
      <c r="C24" s="196"/>
      <c r="D24" s="196"/>
      <c r="E24" s="196"/>
      <c r="F24" s="196"/>
      <c r="G24" s="196"/>
      <c r="H24" s="196"/>
      <c r="I24" s="196"/>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row>
    <row r="25" spans="1:41" ht="36.75" thickBot="1">
      <c r="A25" s="191" t="s">
        <v>7</v>
      </c>
      <c r="B25" s="197" t="s">
        <v>8</v>
      </c>
      <c r="C25" s="197" t="s">
        <v>9</v>
      </c>
      <c r="D25" s="192" t="s">
        <v>190</v>
      </c>
      <c r="E25" s="197" t="s">
        <v>191</v>
      </c>
      <c r="F25" s="192" t="s">
        <v>192</v>
      </c>
      <c r="G25" s="542" t="s">
        <v>193</v>
      </c>
      <c r="H25" s="542"/>
      <c r="I25" s="542"/>
      <c r="J25" s="542" t="s">
        <v>13</v>
      </c>
      <c r="K25" s="542"/>
      <c r="L25" s="542"/>
      <c r="M25" s="542" t="s">
        <v>14</v>
      </c>
      <c r="N25" s="542"/>
      <c r="O25" s="542"/>
      <c r="P25" s="542" t="s">
        <v>15</v>
      </c>
      <c r="Q25" s="542"/>
      <c r="R25" s="542"/>
      <c r="S25" s="542" t="s">
        <v>16</v>
      </c>
      <c r="T25" s="542"/>
      <c r="U25" s="542"/>
      <c r="V25" s="542" t="s">
        <v>17</v>
      </c>
      <c r="W25" s="542"/>
      <c r="X25" s="542"/>
      <c r="Y25" s="542" t="s">
        <v>18</v>
      </c>
      <c r="Z25" s="542"/>
      <c r="AA25" s="542"/>
      <c r="AB25" s="542" t="s">
        <v>19</v>
      </c>
      <c r="AC25" s="542"/>
      <c r="AD25" s="542"/>
      <c r="AE25" s="542" t="s">
        <v>20</v>
      </c>
      <c r="AF25" s="542"/>
      <c r="AG25" s="542"/>
      <c r="AH25" s="542" t="s">
        <v>21</v>
      </c>
      <c r="AI25" s="542"/>
      <c r="AJ25" s="542"/>
      <c r="AK25" s="542" t="s">
        <v>22</v>
      </c>
      <c r="AL25" s="542"/>
      <c r="AM25" s="542"/>
      <c r="AN25" s="197" t="s">
        <v>23</v>
      </c>
    </row>
    <row r="26" spans="1:41" s="8" customFormat="1" ht="15" customHeight="1" thickBot="1">
      <c r="A26" s="176"/>
      <c r="F26" s="5"/>
      <c r="G26" s="176" t="s">
        <v>24</v>
      </c>
      <c r="H26" s="176" t="s">
        <v>25</v>
      </c>
      <c r="I26" s="176" t="s">
        <v>26</v>
      </c>
      <c r="J26" s="176" t="s">
        <v>24</v>
      </c>
      <c r="K26" s="176" t="s">
        <v>25</v>
      </c>
      <c r="L26" s="176" t="s">
        <v>26</v>
      </c>
      <c r="M26" s="176" t="s">
        <v>24</v>
      </c>
      <c r="N26" s="176" t="s">
        <v>25</v>
      </c>
      <c r="O26" s="176" t="s">
        <v>26</v>
      </c>
      <c r="P26" s="176" t="s">
        <v>24</v>
      </c>
      <c r="Q26" s="176" t="s">
        <v>25</v>
      </c>
      <c r="R26" s="176" t="s">
        <v>26</v>
      </c>
      <c r="S26" s="176" t="s">
        <v>24</v>
      </c>
      <c r="T26" s="176" t="s">
        <v>25</v>
      </c>
      <c r="U26" s="176" t="s">
        <v>26</v>
      </c>
      <c r="V26" s="176" t="s">
        <v>24</v>
      </c>
      <c r="W26" s="176" t="s">
        <v>25</v>
      </c>
      <c r="X26" s="176" t="s">
        <v>26</v>
      </c>
      <c r="Y26" s="176" t="s">
        <v>24</v>
      </c>
      <c r="Z26" s="176" t="s">
        <v>25</v>
      </c>
      <c r="AA26" s="176" t="s">
        <v>26</v>
      </c>
      <c r="AB26" s="176" t="s">
        <v>24</v>
      </c>
      <c r="AC26" s="176" t="s">
        <v>25</v>
      </c>
      <c r="AD26" s="176" t="s">
        <v>26</v>
      </c>
      <c r="AE26" s="176" t="s">
        <v>24</v>
      </c>
      <c r="AF26" s="176" t="s">
        <v>25</v>
      </c>
      <c r="AG26" s="176" t="s">
        <v>26</v>
      </c>
      <c r="AH26" s="176" t="s">
        <v>24</v>
      </c>
      <c r="AI26" s="176" t="s">
        <v>25</v>
      </c>
      <c r="AJ26" s="176" t="s">
        <v>26</v>
      </c>
      <c r="AK26" s="176" t="s">
        <v>24</v>
      </c>
      <c r="AL26" s="176" t="s">
        <v>25</v>
      </c>
      <c r="AM26" s="176" t="s">
        <v>26</v>
      </c>
      <c r="AN26" s="176"/>
      <c r="AO26" s="5"/>
    </row>
    <row r="27" spans="1:41" ht="147" customHeight="1" thickBot="1">
      <c r="A27" s="176">
        <v>3</v>
      </c>
      <c r="B27" s="190" t="s">
        <v>201</v>
      </c>
      <c r="C27" s="176" t="s">
        <v>195</v>
      </c>
      <c r="D27" s="176" t="s">
        <v>32</v>
      </c>
      <c r="E27" s="176">
        <v>9.4</v>
      </c>
      <c r="F27" s="176">
        <v>2011</v>
      </c>
      <c r="G27" s="190" t="s">
        <v>34</v>
      </c>
      <c r="H27" s="190" t="s">
        <v>34</v>
      </c>
      <c r="I27" s="176">
        <v>11.65</v>
      </c>
      <c r="J27" s="176" t="s">
        <v>34</v>
      </c>
      <c r="K27" s="176" t="s">
        <v>34</v>
      </c>
      <c r="L27" s="193">
        <v>10.6</v>
      </c>
      <c r="M27" s="194" t="s">
        <v>34</v>
      </c>
      <c r="N27" s="194" t="s">
        <v>34</v>
      </c>
      <c r="O27" s="21">
        <v>10.4</v>
      </c>
      <c r="P27" s="194" t="s">
        <v>34</v>
      </c>
      <c r="Q27" s="194" t="s">
        <v>34</v>
      </c>
      <c r="R27" s="21">
        <v>9.8000000000000007</v>
      </c>
      <c r="S27" s="194" t="s">
        <v>34</v>
      </c>
      <c r="T27" s="194" t="s">
        <v>34</v>
      </c>
      <c r="U27" s="194">
        <v>10.4</v>
      </c>
      <c r="V27" s="194" t="s">
        <v>34</v>
      </c>
      <c r="W27" s="194" t="s">
        <v>34</v>
      </c>
      <c r="X27" s="194">
        <v>11.3</v>
      </c>
      <c r="Y27" s="194" t="s">
        <v>34</v>
      </c>
      <c r="Z27" s="194" t="s">
        <v>34</v>
      </c>
      <c r="AA27" s="194">
        <v>13.6</v>
      </c>
      <c r="AB27" s="194" t="s">
        <v>34</v>
      </c>
      <c r="AC27" s="194" t="s">
        <v>34</v>
      </c>
      <c r="AD27" s="194">
        <v>11.4</v>
      </c>
      <c r="AE27" s="194" t="s">
        <v>34</v>
      </c>
      <c r="AF27" s="194" t="s">
        <v>34</v>
      </c>
      <c r="AG27" s="194">
        <v>9.3000000000000007</v>
      </c>
      <c r="AH27" s="194" t="s">
        <v>34</v>
      </c>
      <c r="AI27" s="194" t="s">
        <v>34</v>
      </c>
      <c r="AJ27" s="194">
        <v>8.8000000000000007</v>
      </c>
      <c r="AK27" s="194" t="s">
        <v>34</v>
      </c>
      <c r="AL27" s="194" t="s">
        <v>34</v>
      </c>
      <c r="AM27" s="194">
        <v>8.1999999999999993</v>
      </c>
      <c r="AN27" s="190" t="s">
        <v>910</v>
      </c>
      <c r="AO27" s="20"/>
    </row>
    <row r="28" spans="1:41" ht="15" thickBot="1">
      <c r="A28" s="174"/>
      <c r="B28" s="173"/>
      <c r="C28" s="173"/>
      <c r="D28" s="173"/>
      <c r="E28" s="173"/>
      <c r="F28" s="175"/>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row>
    <row r="29" spans="1:41" ht="15" thickBot="1">
      <c r="A29" s="176" t="s">
        <v>1</v>
      </c>
      <c r="B29" s="177" t="s">
        <v>185</v>
      </c>
      <c r="C29" s="551"/>
      <c r="D29" s="551"/>
      <c r="E29" s="551"/>
      <c r="F29" s="551"/>
      <c r="G29" s="551"/>
      <c r="H29" s="551"/>
      <c r="I29" s="552"/>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row>
    <row r="30" spans="1:41" ht="27" customHeight="1" thickBot="1">
      <c r="A30" s="176" t="s">
        <v>4</v>
      </c>
      <c r="B30" s="543" t="s">
        <v>202</v>
      </c>
      <c r="C30" s="548"/>
      <c r="D30" s="548"/>
      <c r="E30" s="548"/>
      <c r="F30" s="548"/>
      <c r="G30" s="548"/>
      <c r="H30" s="548"/>
      <c r="I30" s="549"/>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row>
    <row r="31" spans="1:41" ht="15" thickBot="1">
      <c r="A31" s="176" t="s">
        <v>187</v>
      </c>
      <c r="B31" s="547" t="s">
        <v>203</v>
      </c>
      <c r="C31" s="544"/>
      <c r="D31" s="544"/>
      <c r="E31" s="544"/>
      <c r="F31" s="544"/>
      <c r="G31" s="544"/>
      <c r="H31" s="544"/>
      <c r="I31" s="545"/>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row>
    <row r="32" spans="1:41" ht="15" thickBot="1">
      <c r="A32" s="195"/>
      <c r="B32" s="196"/>
      <c r="C32" s="196"/>
      <c r="D32" s="196"/>
      <c r="E32" s="196"/>
      <c r="F32" s="196"/>
      <c r="G32" s="196"/>
      <c r="H32" s="196"/>
      <c r="I32" s="196"/>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row>
    <row r="33" spans="1:41" ht="36.75" thickBot="1">
      <c r="A33" s="191" t="s">
        <v>7</v>
      </c>
      <c r="B33" s="197" t="s">
        <v>8</v>
      </c>
      <c r="C33" s="197" t="s">
        <v>9</v>
      </c>
      <c r="D33" s="192" t="s">
        <v>190</v>
      </c>
      <c r="E33" s="197" t="s">
        <v>191</v>
      </c>
      <c r="F33" s="192" t="s">
        <v>192</v>
      </c>
      <c r="G33" s="542" t="s">
        <v>193</v>
      </c>
      <c r="H33" s="542"/>
      <c r="I33" s="542"/>
      <c r="J33" s="542" t="s">
        <v>13</v>
      </c>
      <c r="K33" s="542"/>
      <c r="L33" s="542"/>
      <c r="M33" s="542" t="s">
        <v>14</v>
      </c>
      <c r="N33" s="542"/>
      <c r="O33" s="542"/>
      <c r="P33" s="542" t="s">
        <v>15</v>
      </c>
      <c r="Q33" s="542"/>
      <c r="R33" s="542"/>
      <c r="S33" s="542" t="s">
        <v>16</v>
      </c>
      <c r="T33" s="542"/>
      <c r="U33" s="542"/>
      <c r="V33" s="542" t="s">
        <v>17</v>
      </c>
      <c r="W33" s="542"/>
      <c r="X33" s="542"/>
      <c r="Y33" s="542" t="s">
        <v>18</v>
      </c>
      <c r="Z33" s="542"/>
      <c r="AA33" s="542"/>
      <c r="AB33" s="542" t="s">
        <v>19</v>
      </c>
      <c r="AC33" s="542"/>
      <c r="AD33" s="542"/>
      <c r="AE33" s="542" t="s">
        <v>20</v>
      </c>
      <c r="AF33" s="542"/>
      <c r="AG33" s="542"/>
      <c r="AH33" s="542" t="s">
        <v>21</v>
      </c>
      <c r="AI33" s="542"/>
      <c r="AJ33" s="542"/>
      <c r="AK33" s="542" t="s">
        <v>22</v>
      </c>
      <c r="AL33" s="542"/>
      <c r="AM33" s="542"/>
      <c r="AN33" s="197" t="s">
        <v>23</v>
      </c>
    </row>
    <row r="34" spans="1:41" s="8" customFormat="1" ht="15" customHeight="1" thickBot="1">
      <c r="A34" s="176"/>
      <c r="F34" s="5"/>
      <c r="G34" s="176" t="s">
        <v>24</v>
      </c>
      <c r="H34" s="176" t="s">
        <v>25</v>
      </c>
      <c r="I34" s="176" t="s">
        <v>26</v>
      </c>
      <c r="J34" s="176" t="s">
        <v>24</v>
      </c>
      <c r="K34" s="176" t="s">
        <v>25</v>
      </c>
      <c r="L34" s="176" t="s">
        <v>26</v>
      </c>
      <c r="M34" s="176" t="s">
        <v>24</v>
      </c>
      <c r="N34" s="176" t="s">
        <v>25</v>
      </c>
      <c r="O34" s="176" t="s">
        <v>26</v>
      </c>
      <c r="P34" s="176" t="s">
        <v>24</v>
      </c>
      <c r="Q34" s="176" t="s">
        <v>25</v>
      </c>
      <c r="R34" s="176" t="s">
        <v>26</v>
      </c>
      <c r="S34" s="176" t="s">
        <v>24</v>
      </c>
      <c r="T34" s="176" t="s">
        <v>25</v>
      </c>
      <c r="U34" s="176" t="s">
        <v>26</v>
      </c>
      <c r="V34" s="176" t="s">
        <v>24</v>
      </c>
      <c r="W34" s="176" t="s">
        <v>25</v>
      </c>
      <c r="X34" s="176" t="s">
        <v>26</v>
      </c>
      <c r="Y34" s="176" t="s">
        <v>24</v>
      </c>
      <c r="Z34" s="176" t="s">
        <v>25</v>
      </c>
      <c r="AA34" s="176" t="s">
        <v>26</v>
      </c>
      <c r="AB34" s="176" t="s">
        <v>24</v>
      </c>
      <c r="AC34" s="176" t="s">
        <v>25</v>
      </c>
      <c r="AD34" s="176" t="s">
        <v>26</v>
      </c>
      <c r="AE34" s="176" t="s">
        <v>24</v>
      </c>
      <c r="AF34" s="176" t="s">
        <v>25</v>
      </c>
      <c r="AG34" s="176" t="s">
        <v>26</v>
      </c>
      <c r="AH34" s="176" t="s">
        <v>24</v>
      </c>
      <c r="AI34" s="176" t="s">
        <v>25</v>
      </c>
      <c r="AJ34" s="176" t="s">
        <v>26</v>
      </c>
      <c r="AK34" s="176" t="s">
        <v>24</v>
      </c>
      <c r="AL34" s="176" t="s">
        <v>25</v>
      </c>
      <c r="AM34" s="176" t="s">
        <v>26</v>
      </c>
      <c r="AN34" s="198"/>
      <c r="AO34" s="5"/>
    </row>
    <row r="35" spans="1:41" ht="142.5" customHeight="1" thickBot="1">
      <c r="A35" s="176">
        <v>4</v>
      </c>
      <c r="B35" s="190" t="s">
        <v>204</v>
      </c>
      <c r="C35" s="176" t="s">
        <v>38</v>
      </c>
      <c r="D35" s="176" t="s">
        <v>32</v>
      </c>
      <c r="E35" s="199">
        <v>16572000000</v>
      </c>
      <c r="F35" s="176">
        <v>2012</v>
      </c>
      <c r="G35" s="190" t="s">
        <v>34</v>
      </c>
      <c r="H35" s="190" t="s">
        <v>34</v>
      </c>
      <c r="I35" s="199">
        <v>26630400000</v>
      </c>
      <c r="J35" s="176" t="s">
        <v>34</v>
      </c>
      <c r="K35" s="176" t="s">
        <v>34</v>
      </c>
      <c r="L35" s="200">
        <v>16817505733</v>
      </c>
      <c r="M35" s="194" t="s">
        <v>34</v>
      </c>
      <c r="N35" s="194" t="s">
        <v>34</v>
      </c>
      <c r="O35" s="200">
        <v>17133052283</v>
      </c>
      <c r="P35" s="194" t="s">
        <v>34</v>
      </c>
      <c r="Q35" s="194" t="s">
        <v>34</v>
      </c>
      <c r="R35" s="200">
        <v>16211135213</v>
      </c>
      <c r="S35" s="194" t="s">
        <v>34</v>
      </c>
      <c r="T35" s="194" t="s">
        <v>34</v>
      </c>
      <c r="U35" s="200">
        <v>16926462094</v>
      </c>
      <c r="V35" s="194" t="s">
        <v>34</v>
      </c>
      <c r="W35" s="194" t="s">
        <v>34</v>
      </c>
      <c r="X35" s="200">
        <v>18340709423</v>
      </c>
      <c r="Y35" s="194" t="s">
        <v>34</v>
      </c>
      <c r="Z35" s="194" t="s">
        <v>34</v>
      </c>
      <c r="AA35" s="200">
        <v>20642034249</v>
      </c>
      <c r="AB35" s="190"/>
      <c r="AC35" s="190"/>
      <c r="AD35" s="200">
        <v>22200513039</v>
      </c>
      <c r="AE35" s="190"/>
      <c r="AF35" s="190"/>
      <c r="AG35" s="200">
        <v>28345497446</v>
      </c>
      <c r="AH35" s="194" t="s">
        <v>34</v>
      </c>
      <c r="AI35" s="194" t="s">
        <v>34</v>
      </c>
      <c r="AJ35" s="200">
        <v>34025333116</v>
      </c>
      <c r="AK35" s="194" t="s">
        <v>34</v>
      </c>
      <c r="AL35" s="194" t="s">
        <v>34</v>
      </c>
      <c r="AM35" s="200">
        <v>37770041737</v>
      </c>
      <c r="AN35" s="190" t="s">
        <v>442</v>
      </c>
      <c r="AO35" s="18"/>
    </row>
    <row r="36" spans="1:41" ht="15" thickBot="1">
      <c r="A36" s="174"/>
      <c r="B36" s="173"/>
      <c r="C36" s="173"/>
      <c r="D36" s="173"/>
      <c r="E36" s="173"/>
      <c r="F36" s="175"/>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row>
    <row r="37" spans="1:41" ht="15" thickBot="1">
      <c r="A37" s="176" t="s">
        <v>1</v>
      </c>
      <c r="B37" s="177" t="s">
        <v>185</v>
      </c>
      <c r="C37" s="551"/>
      <c r="D37" s="551"/>
      <c r="E37" s="551"/>
      <c r="F37" s="551"/>
      <c r="G37" s="551"/>
      <c r="H37" s="551"/>
      <c r="I37" s="552"/>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row>
    <row r="38" spans="1:41" ht="56.25" customHeight="1" thickBot="1">
      <c r="A38" s="176" t="s">
        <v>4</v>
      </c>
      <c r="B38" s="543" t="s">
        <v>205</v>
      </c>
      <c r="C38" s="548"/>
      <c r="D38" s="548"/>
      <c r="E38" s="548"/>
      <c r="F38" s="548"/>
      <c r="G38" s="548"/>
      <c r="H38" s="548"/>
      <c r="I38" s="549"/>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row>
    <row r="39" spans="1:41" ht="15" thickBot="1">
      <c r="A39" s="176" t="s">
        <v>187</v>
      </c>
      <c r="B39" s="547" t="s">
        <v>206</v>
      </c>
      <c r="C39" s="544"/>
      <c r="D39" s="544"/>
      <c r="E39" s="544"/>
      <c r="F39" s="544"/>
      <c r="G39" s="544"/>
      <c r="H39" s="544"/>
      <c r="I39" s="545"/>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row>
    <row r="40" spans="1:41" ht="15" thickBot="1">
      <c r="A40" s="195"/>
      <c r="B40" s="196"/>
      <c r="C40" s="196"/>
      <c r="D40" s="196"/>
      <c r="E40" s="196"/>
      <c r="F40" s="196"/>
      <c r="G40" s="196"/>
      <c r="H40" s="196"/>
      <c r="I40" s="196"/>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row>
    <row r="41" spans="1:41" ht="43.5" customHeight="1" thickBot="1">
      <c r="A41" s="191" t="s">
        <v>7</v>
      </c>
      <c r="B41" s="197" t="s">
        <v>8</v>
      </c>
      <c r="C41" s="197" t="s">
        <v>9</v>
      </c>
      <c r="D41" s="192" t="s">
        <v>190</v>
      </c>
      <c r="E41" s="197" t="s">
        <v>191</v>
      </c>
      <c r="F41" s="192" t="s">
        <v>192</v>
      </c>
      <c r="G41" s="542" t="s">
        <v>193</v>
      </c>
      <c r="H41" s="542"/>
      <c r="I41" s="542"/>
      <c r="J41" s="542" t="s">
        <v>13</v>
      </c>
      <c r="K41" s="542"/>
      <c r="L41" s="542"/>
      <c r="M41" s="542" t="s">
        <v>14</v>
      </c>
      <c r="N41" s="542"/>
      <c r="O41" s="542"/>
      <c r="P41" s="542" t="s">
        <v>15</v>
      </c>
      <c r="Q41" s="542"/>
      <c r="R41" s="542"/>
      <c r="S41" s="542" t="s">
        <v>16</v>
      </c>
      <c r="T41" s="542"/>
      <c r="U41" s="542"/>
      <c r="V41" s="542" t="s">
        <v>17</v>
      </c>
      <c r="W41" s="542"/>
      <c r="X41" s="542"/>
      <c r="Y41" s="542" t="s">
        <v>18</v>
      </c>
      <c r="Z41" s="542"/>
      <c r="AA41" s="542"/>
      <c r="AB41" s="542" t="s">
        <v>19</v>
      </c>
      <c r="AC41" s="542"/>
      <c r="AD41" s="542"/>
      <c r="AE41" s="542" t="s">
        <v>20</v>
      </c>
      <c r="AF41" s="542"/>
      <c r="AG41" s="542"/>
      <c r="AH41" s="542" t="s">
        <v>21</v>
      </c>
      <c r="AI41" s="542"/>
      <c r="AJ41" s="542"/>
      <c r="AK41" s="542" t="s">
        <v>22</v>
      </c>
      <c r="AL41" s="542"/>
      <c r="AM41" s="542"/>
      <c r="AN41" s="197" t="s">
        <v>23</v>
      </c>
    </row>
    <row r="42" spans="1:41" s="8" customFormat="1" ht="15" customHeight="1" thickBot="1">
      <c r="A42" s="176"/>
      <c r="F42" s="5"/>
      <c r="G42" s="176" t="s">
        <v>24</v>
      </c>
      <c r="H42" s="176" t="s">
        <v>25</v>
      </c>
      <c r="I42" s="176" t="s">
        <v>26</v>
      </c>
      <c r="J42" s="176" t="s">
        <v>24</v>
      </c>
      <c r="K42" s="176" t="s">
        <v>25</v>
      </c>
      <c r="L42" s="176" t="s">
        <v>26</v>
      </c>
      <c r="M42" s="176" t="s">
        <v>24</v>
      </c>
      <c r="N42" s="176" t="s">
        <v>25</v>
      </c>
      <c r="O42" s="176" t="s">
        <v>26</v>
      </c>
      <c r="P42" s="176" t="s">
        <v>24</v>
      </c>
      <c r="Q42" s="176" t="s">
        <v>25</v>
      </c>
      <c r="R42" s="176" t="s">
        <v>26</v>
      </c>
      <c r="S42" s="176" t="s">
        <v>24</v>
      </c>
      <c r="T42" s="176" t="s">
        <v>25</v>
      </c>
      <c r="U42" s="176" t="s">
        <v>26</v>
      </c>
      <c r="V42" s="176" t="s">
        <v>24</v>
      </c>
      <c r="W42" s="176" t="s">
        <v>25</v>
      </c>
      <c r="X42" s="176" t="s">
        <v>26</v>
      </c>
      <c r="Y42" s="176" t="s">
        <v>24</v>
      </c>
      <c r="Z42" s="176" t="s">
        <v>25</v>
      </c>
      <c r="AA42" s="176" t="s">
        <v>26</v>
      </c>
      <c r="AB42" s="176" t="s">
        <v>24</v>
      </c>
      <c r="AC42" s="176" t="s">
        <v>25</v>
      </c>
      <c r="AD42" s="176" t="s">
        <v>26</v>
      </c>
      <c r="AE42" s="176" t="s">
        <v>24</v>
      </c>
      <c r="AF42" s="176" t="s">
        <v>25</v>
      </c>
      <c r="AG42" s="176" t="s">
        <v>26</v>
      </c>
      <c r="AH42" s="176" t="s">
        <v>24</v>
      </c>
      <c r="AI42" s="176" t="s">
        <v>25</v>
      </c>
      <c r="AJ42" s="176" t="s">
        <v>26</v>
      </c>
      <c r="AK42" s="176" t="s">
        <v>24</v>
      </c>
      <c r="AL42" s="176" t="s">
        <v>25</v>
      </c>
      <c r="AM42" s="176" t="s">
        <v>26</v>
      </c>
      <c r="AN42" s="176"/>
      <c r="AO42" s="5"/>
    </row>
    <row r="43" spans="1:41" ht="103.5" customHeight="1" thickBot="1">
      <c r="A43" s="176">
        <v>5</v>
      </c>
      <c r="B43" s="190" t="s">
        <v>345</v>
      </c>
      <c r="C43" s="176" t="s">
        <v>195</v>
      </c>
      <c r="D43" s="176" t="s">
        <v>32</v>
      </c>
      <c r="E43" s="176">
        <v>20.7</v>
      </c>
      <c r="F43" s="176">
        <v>2012</v>
      </c>
      <c r="G43" s="190" t="s">
        <v>34</v>
      </c>
      <c r="H43" s="190" t="s">
        <v>34</v>
      </c>
      <c r="I43" s="176">
        <v>23.5</v>
      </c>
      <c r="J43" s="176" t="s">
        <v>34</v>
      </c>
      <c r="K43" s="176" t="s">
        <v>34</v>
      </c>
      <c r="L43" s="190">
        <v>22.1</v>
      </c>
      <c r="M43" s="194" t="s">
        <v>34</v>
      </c>
      <c r="N43" s="194" t="s">
        <v>34</v>
      </c>
      <c r="O43" s="190">
        <v>17.100000000000001</v>
      </c>
      <c r="P43" s="194" t="s">
        <v>34</v>
      </c>
      <c r="Q43" s="194" t="s">
        <v>34</v>
      </c>
      <c r="R43" s="158">
        <v>18.399999999999999</v>
      </c>
      <c r="S43" s="194" t="s">
        <v>34</v>
      </c>
      <c r="T43" s="194" t="s">
        <v>34</v>
      </c>
      <c r="U43" s="194">
        <v>17.8</v>
      </c>
      <c r="V43" s="194" t="s">
        <v>34</v>
      </c>
      <c r="W43" s="194" t="s">
        <v>34</v>
      </c>
      <c r="X43" s="194">
        <v>20.7</v>
      </c>
      <c r="Y43" s="194" t="s">
        <v>34</v>
      </c>
      <c r="Z43" s="194" t="s">
        <v>34</v>
      </c>
      <c r="AA43" s="201">
        <v>20</v>
      </c>
      <c r="AB43" s="194" t="s">
        <v>34</v>
      </c>
      <c r="AC43" s="194" t="s">
        <v>34</v>
      </c>
      <c r="AD43" s="194">
        <v>30.7</v>
      </c>
      <c r="AE43" s="194" t="s">
        <v>34</v>
      </c>
      <c r="AF43" s="194" t="s">
        <v>34</v>
      </c>
      <c r="AG43" s="194">
        <v>22.7</v>
      </c>
      <c r="AH43" s="194" t="s">
        <v>34</v>
      </c>
      <c r="AI43" s="194" t="s">
        <v>34</v>
      </c>
      <c r="AJ43" s="194">
        <v>33.799999999999997</v>
      </c>
      <c r="AK43" s="194" t="s">
        <v>34</v>
      </c>
      <c r="AL43" s="194" t="s">
        <v>34</v>
      </c>
      <c r="AM43" s="194">
        <v>31.8</v>
      </c>
      <c r="AN43" s="190" t="s">
        <v>914</v>
      </c>
      <c r="AO43" s="20"/>
    </row>
    <row r="44" spans="1:41" ht="15" thickBot="1">
      <c r="A44" s="174"/>
      <c r="B44" s="173"/>
      <c r="C44" s="173"/>
      <c r="D44" s="173"/>
      <c r="E44" s="173"/>
      <c r="F44" s="175"/>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row>
    <row r="45" spans="1:41" ht="15" thickBot="1">
      <c r="A45" s="176" t="s">
        <v>1</v>
      </c>
      <c r="B45" s="177" t="s">
        <v>207</v>
      </c>
      <c r="C45" s="202"/>
      <c r="D45" s="202"/>
      <c r="E45" s="202"/>
      <c r="F45" s="203"/>
      <c r="G45" s="204"/>
      <c r="H45" s="204"/>
      <c r="I45" s="205"/>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row>
    <row r="46" spans="1:41" ht="27.75" customHeight="1" thickBot="1">
      <c r="A46" s="176" t="s">
        <v>4</v>
      </c>
      <c r="B46" s="543" t="s">
        <v>208</v>
      </c>
      <c r="C46" s="548"/>
      <c r="D46" s="548"/>
      <c r="E46" s="548"/>
      <c r="F46" s="548"/>
      <c r="G46" s="548"/>
      <c r="H46" s="548"/>
      <c r="I46" s="549"/>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row>
    <row r="47" spans="1:41" ht="15" thickBot="1">
      <c r="A47" s="176" t="s">
        <v>187</v>
      </c>
      <c r="B47" s="547" t="s">
        <v>209</v>
      </c>
      <c r="C47" s="544"/>
      <c r="D47" s="544"/>
      <c r="E47" s="544"/>
      <c r="F47" s="544"/>
      <c r="G47" s="544"/>
      <c r="H47" s="544"/>
      <c r="I47" s="545"/>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row>
    <row r="48" spans="1:41" ht="15" thickBot="1">
      <c r="A48" s="195"/>
      <c r="B48" s="196"/>
      <c r="C48" s="196"/>
      <c r="D48" s="196"/>
      <c r="E48" s="196"/>
      <c r="F48" s="196"/>
      <c r="G48" s="196"/>
      <c r="H48" s="196"/>
      <c r="I48" s="196"/>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row>
    <row r="49" spans="1:41" ht="36.75" thickBot="1">
      <c r="A49" s="191" t="s">
        <v>7</v>
      </c>
      <c r="B49" s="197" t="s">
        <v>8</v>
      </c>
      <c r="C49" s="197" t="s">
        <v>9</v>
      </c>
      <c r="D49" s="192" t="s">
        <v>190</v>
      </c>
      <c r="E49" s="197" t="s">
        <v>191</v>
      </c>
      <c r="F49" s="192" t="s">
        <v>192</v>
      </c>
      <c r="G49" s="542" t="s">
        <v>193</v>
      </c>
      <c r="H49" s="542"/>
      <c r="I49" s="542"/>
      <c r="J49" s="542" t="s">
        <v>13</v>
      </c>
      <c r="K49" s="542"/>
      <c r="L49" s="542"/>
      <c r="M49" s="542" t="s">
        <v>14</v>
      </c>
      <c r="N49" s="542"/>
      <c r="O49" s="542"/>
      <c r="P49" s="542" t="s">
        <v>15</v>
      </c>
      <c r="Q49" s="542"/>
      <c r="R49" s="542"/>
      <c r="S49" s="542" t="s">
        <v>16</v>
      </c>
      <c r="T49" s="542"/>
      <c r="U49" s="542"/>
      <c r="V49" s="542" t="s">
        <v>17</v>
      </c>
      <c r="W49" s="542"/>
      <c r="X49" s="542"/>
      <c r="Y49" s="542" t="s">
        <v>18</v>
      </c>
      <c r="Z49" s="542"/>
      <c r="AA49" s="542"/>
      <c r="AB49" s="542" t="s">
        <v>19</v>
      </c>
      <c r="AC49" s="542"/>
      <c r="AD49" s="542"/>
      <c r="AE49" s="542" t="s">
        <v>20</v>
      </c>
      <c r="AF49" s="542"/>
      <c r="AG49" s="542"/>
      <c r="AH49" s="542" t="s">
        <v>21</v>
      </c>
      <c r="AI49" s="542"/>
      <c r="AJ49" s="542"/>
      <c r="AK49" s="542" t="s">
        <v>22</v>
      </c>
      <c r="AL49" s="542"/>
      <c r="AM49" s="542"/>
      <c r="AN49" s="197" t="s">
        <v>23</v>
      </c>
    </row>
    <row r="50" spans="1:41" s="8" customFormat="1" ht="15" customHeight="1" thickBot="1">
      <c r="A50" s="206"/>
      <c r="F50" s="5"/>
      <c r="G50" s="176" t="s">
        <v>24</v>
      </c>
      <c r="H50" s="176" t="s">
        <v>25</v>
      </c>
      <c r="I50" s="176" t="s">
        <v>26</v>
      </c>
      <c r="J50" s="176" t="s">
        <v>24</v>
      </c>
      <c r="K50" s="176" t="s">
        <v>25</v>
      </c>
      <c r="L50" s="176" t="s">
        <v>26</v>
      </c>
      <c r="M50" s="176" t="s">
        <v>24</v>
      </c>
      <c r="N50" s="176" t="s">
        <v>25</v>
      </c>
      <c r="O50" s="176" t="s">
        <v>26</v>
      </c>
      <c r="P50" s="176" t="s">
        <v>24</v>
      </c>
      <c r="Q50" s="176" t="s">
        <v>25</v>
      </c>
      <c r="R50" s="176" t="s">
        <v>26</v>
      </c>
      <c r="S50" s="176" t="s">
        <v>24</v>
      </c>
      <c r="T50" s="176" t="s">
        <v>25</v>
      </c>
      <c r="U50" s="176" t="s">
        <v>26</v>
      </c>
      <c r="V50" s="176" t="s">
        <v>24</v>
      </c>
      <c r="W50" s="176" t="s">
        <v>25</v>
      </c>
      <c r="X50" s="176" t="s">
        <v>26</v>
      </c>
      <c r="Y50" s="176" t="s">
        <v>24</v>
      </c>
      <c r="Z50" s="176" t="s">
        <v>25</v>
      </c>
      <c r="AA50" s="176" t="s">
        <v>26</v>
      </c>
      <c r="AB50" s="176" t="s">
        <v>24</v>
      </c>
      <c r="AC50" s="176" t="s">
        <v>25</v>
      </c>
      <c r="AD50" s="176" t="s">
        <v>26</v>
      </c>
      <c r="AE50" s="176" t="s">
        <v>24</v>
      </c>
      <c r="AF50" s="176" t="s">
        <v>25</v>
      </c>
      <c r="AG50" s="176" t="s">
        <v>26</v>
      </c>
      <c r="AH50" s="176" t="s">
        <v>24</v>
      </c>
      <c r="AI50" s="176" t="s">
        <v>25</v>
      </c>
      <c r="AJ50" s="176" t="s">
        <v>26</v>
      </c>
      <c r="AK50" s="176" t="s">
        <v>24</v>
      </c>
      <c r="AL50" s="176" t="s">
        <v>25</v>
      </c>
      <c r="AM50" s="176" t="s">
        <v>26</v>
      </c>
      <c r="AN50" s="176"/>
      <c r="AO50" s="5"/>
    </row>
    <row r="51" spans="1:41" ht="158.25" customHeight="1" thickBot="1">
      <c r="A51" s="176">
        <v>6</v>
      </c>
      <c r="B51" s="190" t="s">
        <v>210</v>
      </c>
      <c r="C51" s="176" t="s">
        <v>195</v>
      </c>
      <c r="D51" s="176" t="s">
        <v>32</v>
      </c>
      <c r="E51" s="176">
        <v>30.8</v>
      </c>
      <c r="F51" s="176">
        <v>2014</v>
      </c>
      <c r="G51" s="190" t="s">
        <v>34</v>
      </c>
      <c r="H51" s="190" t="s">
        <v>34</v>
      </c>
      <c r="I51" s="176">
        <v>34.270000000000003</v>
      </c>
      <c r="J51" s="176" t="s">
        <v>34</v>
      </c>
      <c r="K51" s="176" t="s">
        <v>34</v>
      </c>
      <c r="L51" s="190">
        <v>30.8</v>
      </c>
      <c r="M51" s="194" t="s">
        <v>34</v>
      </c>
      <c r="N51" s="194" t="s">
        <v>34</v>
      </c>
      <c r="O51" s="201">
        <v>27</v>
      </c>
      <c r="P51" s="194" t="s">
        <v>34</v>
      </c>
      <c r="Q51" s="194" t="s">
        <v>34</v>
      </c>
      <c r="R51" s="190">
        <v>27.1</v>
      </c>
      <c r="S51" s="194" t="s">
        <v>34</v>
      </c>
      <c r="T51" s="194" t="s">
        <v>34</v>
      </c>
      <c r="U51" s="190">
        <v>30.2</v>
      </c>
      <c r="V51" s="194" t="s">
        <v>34</v>
      </c>
      <c r="W51" s="194" t="s">
        <v>34</v>
      </c>
      <c r="X51" s="190">
        <v>37.1</v>
      </c>
      <c r="Y51" s="194" t="s">
        <v>34</v>
      </c>
      <c r="Z51" s="194" t="s">
        <v>34</v>
      </c>
      <c r="AA51" s="194">
        <v>45.9</v>
      </c>
      <c r="AB51" s="194" t="s">
        <v>34</v>
      </c>
      <c r="AC51" s="194" t="s">
        <v>34</v>
      </c>
      <c r="AD51" s="194">
        <v>47.4</v>
      </c>
      <c r="AE51" s="194" t="s">
        <v>34</v>
      </c>
      <c r="AF51" s="194" t="s">
        <v>34</v>
      </c>
      <c r="AG51" s="194">
        <v>54.7</v>
      </c>
      <c r="AH51" s="194" t="s">
        <v>34</v>
      </c>
      <c r="AI51" s="194" t="s">
        <v>34</v>
      </c>
      <c r="AJ51" s="194">
        <v>63.8</v>
      </c>
      <c r="AK51" s="194" t="s">
        <v>34</v>
      </c>
      <c r="AL51" s="194" t="s">
        <v>34</v>
      </c>
      <c r="AM51" s="190">
        <v>61.5</v>
      </c>
      <c r="AN51" s="190" t="s">
        <v>1010</v>
      </c>
      <c r="AO51" s="20"/>
    </row>
    <row r="52" spans="1:41" ht="15" thickBot="1">
      <c r="A52" s="174"/>
      <c r="B52" s="173"/>
      <c r="C52" s="173"/>
      <c r="D52" s="173"/>
      <c r="E52" s="173"/>
      <c r="F52" s="175"/>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row>
    <row r="53" spans="1:41" ht="15" thickBot="1">
      <c r="A53" s="176" t="s">
        <v>1</v>
      </c>
      <c r="B53" s="177" t="s">
        <v>211</v>
      </c>
      <c r="C53" s="551"/>
      <c r="D53" s="551"/>
      <c r="E53" s="551"/>
      <c r="F53" s="551"/>
      <c r="G53" s="551"/>
      <c r="H53" s="551"/>
      <c r="I53" s="552"/>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row>
    <row r="54" spans="1:41" ht="33" customHeight="1" thickBot="1">
      <c r="A54" s="176" t="s">
        <v>4</v>
      </c>
      <c r="B54" s="543" t="s">
        <v>212</v>
      </c>
      <c r="C54" s="548"/>
      <c r="D54" s="548"/>
      <c r="E54" s="548"/>
      <c r="F54" s="548"/>
      <c r="G54" s="548"/>
      <c r="H54" s="548"/>
      <c r="I54" s="549"/>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row>
    <row r="55" spans="1:41" ht="15" thickBot="1">
      <c r="A55" s="176" t="s">
        <v>187</v>
      </c>
      <c r="B55" s="547" t="s">
        <v>213</v>
      </c>
      <c r="C55" s="544"/>
      <c r="D55" s="544"/>
      <c r="E55" s="544"/>
      <c r="F55" s="544"/>
      <c r="G55" s="544"/>
      <c r="H55" s="544"/>
      <c r="I55" s="545"/>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row>
    <row r="56" spans="1:41" ht="15" thickBot="1">
      <c r="A56" s="195"/>
      <c r="B56" s="196"/>
      <c r="C56" s="196"/>
      <c r="D56" s="196"/>
      <c r="E56" s="196"/>
      <c r="F56" s="196"/>
      <c r="G56" s="196"/>
      <c r="H56" s="196"/>
      <c r="I56" s="196"/>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row>
    <row r="57" spans="1:41" ht="36.75" thickBot="1">
      <c r="A57" s="191" t="s">
        <v>7</v>
      </c>
      <c r="B57" s="197" t="s">
        <v>8</v>
      </c>
      <c r="C57" s="197" t="s">
        <v>9</v>
      </c>
      <c r="D57" s="192" t="s">
        <v>190</v>
      </c>
      <c r="E57" s="197" t="s">
        <v>191</v>
      </c>
      <c r="F57" s="192" t="s">
        <v>192</v>
      </c>
      <c r="G57" s="542" t="s">
        <v>193</v>
      </c>
      <c r="H57" s="542"/>
      <c r="I57" s="542"/>
      <c r="J57" s="542" t="s">
        <v>13</v>
      </c>
      <c r="K57" s="542"/>
      <c r="L57" s="542"/>
      <c r="M57" s="542" t="s">
        <v>14</v>
      </c>
      <c r="N57" s="542"/>
      <c r="O57" s="542"/>
      <c r="P57" s="542" t="s">
        <v>15</v>
      </c>
      <c r="Q57" s="542"/>
      <c r="R57" s="542"/>
      <c r="S57" s="542" t="s">
        <v>16</v>
      </c>
      <c r="T57" s="542"/>
      <c r="U57" s="542"/>
      <c r="V57" s="542" t="s">
        <v>17</v>
      </c>
      <c r="W57" s="542"/>
      <c r="X57" s="542"/>
      <c r="Y57" s="542" t="s">
        <v>18</v>
      </c>
      <c r="Z57" s="542"/>
      <c r="AA57" s="542"/>
      <c r="AB57" s="542" t="s">
        <v>19</v>
      </c>
      <c r="AC57" s="542"/>
      <c r="AD57" s="542"/>
      <c r="AE57" s="542" t="s">
        <v>20</v>
      </c>
      <c r="AF57" s="542"/>
      <c r="AG57" s="542"/>
      <c r="AH57" s="542" t="s">
        <v>21</v>
      </c>
      <c r="AI57" s="542"/>
      <c r="AJ57" s="542"/>
      <c r="AK57" s="542" t="s">
        <v>22</v>
      </c>
      <c r="AL57" s="542"/>
      <c r="AM57" s="542"/>
      <c r="AN57" s="197" t="s">
        <v>23</v>
      </c>
    </row>
    <row r="58" spans="1:41" s="8" customFormat="1" ht="15" customHeight="1" thickBot="1">
      <c r="A58" s="176"/>
      <c r="F58" s="5"/>
      <c r="G58" s="176" t="s">
        <v>24</v>
      </c>
      <c r="H58" s="176" t="s">
        <v>25</v>
      </c>
      <c r="I58" s="176" t="s">
        <v>26</v>
      </c>
      <c r="J58" s="176" t="s">
        <v>24</v>
      </c>
      <c r="K58" s="176" t="s">
        <v>25</v>
      </c>
      <c r="L58" s="176" t="s">
        <v>26</v>
      </c>
      <c r="M58" s="176" t="s">
        <v>24</v>
      </c>
      <c r="N58" s="176" t="s">
        <v>25</v>
      </c>
      <c r="O58" s="176" t="s">
        <v>26</v>
      </c>
      <c r="P58" s="176" t="s">
        <v>24</v>
      </c>
      <c r="Q58" s="176" t="s">
        <v>25</v>
      </c>
      <c r="R58" s="176" t="s">
        <v>26</v>
      </c>
      <c r="S58" s="176" t="s">
        <v>24</v>
      </c>
      <c r="T58" s="176" t="s">
        <v>25</v>
      </c>
      <c r="U58" s="176" t="s">
        <v>26</v>
      </c>
      <c r="V58" s="176" t="s">
        <v>24</v>
      </c>
      <c r="W58" s="176" t="s">
        <v>25</v>
      </c>
      <c r="X58" s="176" t="s">
        <v>26</v>
      </c>
      <c r="Y58" s="176" t="s">
        <v>24</v>
      </c>
      <c r="Z58" s="176" t="s">
        <v>25</v>
      </c>
      <c r="AA58" s="176" t="s">
        <v>26</v>
      </c>
      <c r="AB58" s="176" t="s">
        <v>24</v>
      </c>
      <c r="AC58" s="176" t="s">
        <v>25</v>
      </c>
      <c r="AD58" s="176" t="s">
        <v>26</v>
      </c>
      <c r="AE58" s="176" t="s">
        <v>24</v>
      </c>
      <c r="AF58" s="176" t="s">
        <v>25</v>
      </c>
      <c r="AG58" s="176" t="s">
        <v>26</v>
      </c>
      <c r="AH58" s="176" t="s">
        <v>24</v>
      </c>
      <c r="AI58" s="176" t="s">
        <v>25</v>
      </c>
      <c r="AJ58" s="176" t="s">
        <v>26</v>
      </c>
      <c r="AK58" s="176" t="s">
        <v>24</v>
      </c>
      <c r="AL58" s="176" t="s">
        <v>25</v>
      </c>
      <c r="AM58" s="176" t="s">
        <v>26</v>
      </c>
      <c r="AN58" s="176"/>
      <c r="AO58" s="5"/>
    </row>
    <row r="59" spans="1:41" ht="35.25" customHeight="1" thickBot="1">
      <c r="A59" s="176">
        <v>7</v>
      </c>
      <c r="B59" s="190" t="s">
        <v>214</v>
      </c>
      <c r="C59" s="176" t="s">
        <v>195</v>
      </c>
      <c r="D59" s="176" t="s">
        <v>32</v>
      </c>
      <c r="E59" s="176">
        <v>6</v>
      </c>
      <c r="F59" s="176">
        <v>2013</v>
      </c>
      <c r="G59" s="190" t="s">
        <v>34</v>
      </c>
      <c r="H59" s="190" t="s">
        <v>34</v>
      </c>
      <c r="I59" s="176">
        <v>12.79</v>
      </c>
      <c r="J59" s="176" t="s">
        <v>34</v>
      </c>
      <c r="K59" s="176" t="s">
        <v>34</v>
      </c>
      <c r="L59" s="190">
        <v>9.6</v>
      </c>
      <c r="M59" s="194" t="s">
        <v>34</v>
      </c>
      <c r="N59" s="194" t="s">
        <v>34</v>
      </c>
      <c r="O59" s="190">
        <v>9.4</v>
      </c>
      <c r="P59" s="194" t="s">
        <v>34</v>
      </c>
      <c r="Q59" s="194" t="s">
        <v>34</v>
      </c>
      <c r="R59" s="21">
        <v>6.5</v>
      </c>
      <c r="S59" s="194" t="s">
        <v>34</v>
      </c>
      <c r="T59" s="194" t="s">
        <v>34</v>
      </c>
      <c r="U59" s="194">
        <v>7.9</v>
      </c>
      <c r="V59" s="194" t="s">
        <v>34</v>
      </c>
      <c r="W59" s="194" t="s">
        <v>34</v>
      </c>
      <c r="X59" s="207">
        <v>6.5</v>
      </c>
      <c r="Y59" s="194" t="s">
        <v>34</v>
      </c>
      <c r="Z59" s="194" t="s">
        <v>34</v>
      </c>
      <c r="AA59" s="208">
        <v>9</v>
      </c>
      <c r="AB59" s="194" t="s">
        <v>34</v>
      </c>
      <c r="AC59" s="194" t="s">
        <v>34</v>
      </c>
      <c r="AD59" s="194">
        <v>10.199999999999999</v>
      </c>
      <c r="AE59" s="190"/>
      <c r="AF59" s="190"/>
      <c r="AG59" s="194">
        <v>8.6999999999999993</v>
      </c>
      <c r="AH59" s="190"/>
      <c r="AI59" s="190"/>
      <c r="AJ59" s="194">
        <v>10.3</v>
      </c>
      <c r="AK59" s="194" t="s">
        <v>34</v>
      </c>
      <c r="AL59" s="194" t="s">
        <v>34</v>
      </c>
      <c r="AM59" s="190">
        <v>13.6</v>
      </c>
      <c r="AN59" s="190"/>
      <c r="AO59" s="20"/>
    </row>
    <row r="60" spans="1:41" ht="15" thickBot="1">
      <c r="A60" s="174"/>
      <c r="B60" s="173"/>
      <c r="C60" s="173"/>
      <c r="D60" s="173"/>
      <c r="E60" s="173"/>
      <c r="F60" s="175"/>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row>
    <row r="61" spans="1:41" ht="15" thickBot="1">
      <c r="A61" s="176" t="s">
        <v>1</v>
      </c>
      <c r="B61" s="177" t="s">
        <v>211</v>
      </c>
      <c r="C61" s="551"/>
      <c r="D61" s="551"/>
      <c r="E61" s="551"/>
      <c r="F61" s="551"/>
      <c r="G61" s="551"/>
      <c r="H61" s="551"/>
      <c r="I61" s="552"/>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row>
    <row r="62" spans="1:41" ht="28.5" customHeight="1" thickBot="1">
      <c r="A62" s="176" t="s">
        <v>4</v>
      </c>
      <c r="B62" s="543" t="s">
        <v>215</v>
      </c>
      <c r="C62" s="548"/>
      <c r="D62" s="548"/>
      <c r="E62" s="548"/>
      <c r="F62" s="548"/>
      <c r="G62" s="548"/>
      <c r="H62" s="548"/>
      <c r="I62" s="549"/>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row>
    <row r="63" spans="1:41" ht="15" thickBot="1">
      <c r="A63" s="176" t="s">
        <v>187</v>
      </c>
      <c r="B63" s="182" t="s">
        <v>216</v>
      </c>
      <c r="C63" s="203"/>
      <c r="D63" s="203"/>
      <c r="E63" s="203"/>
      <c r="F63" s="203"/>
      <c r="G63" s="182"/>
      <c r="H63" s="182"/>
      <c r="I63" s="209"/>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row>
    <row r="64" spans="1:41" ht="15" thickBot="1">
      <c r="A64" s="195"/>
      <c r="B64" s="196"/>
      <c r="C64" s="196"/>
      <c r="D64" s="196"/>
      <c r="E64" s="196"/>
      <c r="F64" s="196"/>
      <c r="G64" s="196"/>
      <c r="H64" s="196"/>
      <c r="I64" s="196"/>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row>
    <row r="65" spans="1:42" ht="36.75" thickBot="1">
      <c r="A65" s="191" t="s">
        <v>7</v>
      </c>
      <c r="B65" s="197" t="s">
        <v>8</v>
      </c>
      <c r="C65" s="197" t="s">
        <v>9</v>
      </c>
      <c r="D65" s="192" t="s">
        <v>190</v>
      </c>
      <c r="E65" s="197" t="s">
        <v>191</v>
      </c>
      <c r="F65" s="192" t="s">
        <v>192</v>
      </c>
      <c r="G65" s="542" t="s">
        <v>193</v>
      </c>
      <c r="H65" s="542"/>
      <c r="I65" s="542"/>
      <c r="J65" s="542" t="s">
        <v>13</v>
      </c>
      <c r="K65" s="542"/>
      <c r="L65" s="542"/>
      <c r="M65" s="542" t="s">
        <v>14</v>
      </c>
      <c r="N65" s="542"/>
      <c r="O65" s="542"/>
      <c r="P65" s="542" t="s">
        <v>15</v>
      </c>
      <c r="Q65" s="542"/>
      <c r="R65" s="542"/>
      <c r="S65" s="542" t="s">
        <v>16</v>
      </c>
      <c r="T65" s="542"/>
      <c r="U65" s="542"/>
      <c r="V65" s="542" t="s">
        <v>17</v>
      </c>
      <c r="W65" s="542"/>
      <c r="X65" s="542"/>
      <c r="Y65" s="542" t="s">
        <v>18</v>
      </c>
      <c r="Z65" s="542"/>
      <c r="AA65" s="542"/>
      <c r="AB65" s="542" t="s">
        <v>19</v>
      </c>
      <c r="AC65" s="542"/>
      <c r="AD65" s="542"/>
      <c r="AE65" s="542" t="s">
        <v>20</v>
      </c>
      <c r="AF65" s="542"/>
      <c r="AG65" s="542"/>
      <c r="AH65" s="542" t="s">
        <v>21</v>
      </c>
      <c r="AI65" s="542"/>
      <c r="AJ65" s="542"/>
      <c r="AK65" s="542" t="s">
        <v>22</v>
      </c>
      <c r="AL65" s="542"/>
      <c r="AM65" s="542"/>
      <c r="AN65" s="197" t="s">
        <v>23</v>
      </c>
    </row>
    <row r="66" spans="1:42" s="8" customFormat="1" ht="15" customHeight="1" thickBot="1">
      <c r="A66" s="206"/>
      <c r="F66" s="5"/>
      <c r="G66" s="176" t="s">
        <v>24</v>
      </c>
      <c r="H66" s="176" t="s">
        <v>25</v>
      </c>
      <c r="I66" s="176" t="s">
        <v>26</v>
      </c>
      <c r="J66" s="176" t="s">
        <v>24</v>
      </c>
      <c r="K66" s="176" t="s">
        <v>25</v>
      </c>
      <c r="L66" s="176" t="s">
        <v>26</v>
      </c>
      <c r="M66" s="176" t="s">
        <v>24</v>
      </c>
      <c r="N66" s="176" t="s">
        <v>25</v>
      </c>
      <c r="O66" s="176" t="s">
        <v>26</v>
      </c>
      <c r="P66" s="176" t="s">
        <v>24</v>
      </c>
      <c r="Q66" s="176" t="s">
        <v>25</v>
      </c>
      <c r="R66" s="176" t="s">
        <v>26</v>
      </c>
      <c r="S66" s="176" t="s">
        <v>24</v>
      </c>
      <c r="T66" s="176" t="s">
        <v>25</v>
      </c>
      <c r="U66" s="176" t="s">
        <v>26</v>
      </c>
      <c r="V66" s="176" t="s">
        <v>24</v>
      </c>
      <c r="W66" s="176" t="s">
        <v>25</v>
      </c>
      <c r="X66" s="176" t="s">
        <v>26</v>
      </c>
      <c r="Y66" s="176" t="s">
        <v>24</v>
      </c>
      <c r="Z66" s="176" t="s">
        <v>25</v>
      </c>
      <c r="AA66" s="176" t="s">
        <v>26</v>
      </c>
      <c r="AB66" s="176" t="s">
        <v>24</v>
      </c>
      <c r="AC66" s="176" t="s">
        <v>25</v>
      </c>
      <c r="AD66" s="176" t="s">
        <v>26</v>
      </c>
      <c r="AE66" s="176" t="s">
        <v>24</v>
      </c>
      <c r="AF66" s="176" t="s">
        <v>25</v>
      </c>
      <c r="AG66" s="176" t="s">
        <v>26</v>
      </c>
      <c r="AH66" s="176" t="s">
        <v>24</v>
      </c>
      <c r="AI66" s="176" t="s">
        <v>25</v>
      </c>
      <c r="AJ66" s="176" t="s">
        <v>26</v>
      </c>
      <c r="AK66" s="176" t="s">
        <v>24</v>
      </c>
      <c r="AL66" s="176" t="s">
        <v>25</v>
      </c>
      <c r="AM66" s="176" t="s">
        <v>26</v>
      </c>
      <c r="AN66" s="176"/>
      <c r="AO66" s="5"/>
    </row>
    <row r="67" spans="1:42" ht="46.5" customHeight="1" thickBot="1">
      <c r="A67" s="176">
        <v>68</v>
      </c>
      <c r="B67" s="190" t="s">
        <v>217</v>
      </c>
      <c r="C67" s="176" t="s">
        <v>218</v>
      </c>
      <c r="D67" s="176" t="s">
        <v>32</v>
      </c>
      <c r="E67" s="176">
        <v>0.1</v>
      </c>
      <c r="F67" s="176">
        <v>2011</v>
      </c>
      <c r="G67" s="190" t="s">
        <v>34</v>
      </c>
      <c r="H67" s="190" t="s">
        <v>34</v>
      </c>
      <c r="I67" s="176">
        <v>0.05</v>
      </c>
      <c r="J67" s="176" t="s">
        <v>34</v>
      </c>
      <c r="K67" s="176" t="s">
        <v>34</v>
      </c>
      <c r="L67" s="190">
        <v>0.09</v>
      </c>
      <c r="M67" s="194" t="s">
        <v>34</v>
      </c>
      <c r="N67" s="194" t="s">
        <v>34</v>
      </c>
      <c r="O67" s="190">
        <v>0.09</v>
      </c>
      <c r="P67" s="194" t="s">
        <v>34</v>
      </c>
      <c r="Q67" s="194" t="s">
        <v>34</v>
      </c>
      <c r="R67" s="190">
        <v>0.09</v>
      </c>
      <c r="S67" s="194" t="s">
        <v>34</v>
      </c>
      <c r="T67" s="194" t="s">
        <v>34</v>
      </c>
      <c r="U67" s="190">
        <v>0.08</v>
      </c>
      <c r="V67" s="194" t="s">
        <v>34</v>
      </c>
      <c r="W67" s="194" t="s">
        <v>34</v>
      </c>
      <c r="X67" s="190">
        <v>0.08</v>
      </c>
      <c r="Y67" s="194" t="s">
        <v>34</v>
      </c>
      <c r="Z67" s="194" t="s">
        <v>34</v>
      </c>
      <c r="AA67" s="190">
        <v>0.08</v>
      </c>
      <c r="AB67" s="194" t="s">
        <v>34</v>
      </c>
      <c r="AC67" s="194" t="s">
        <v>34</v>
      </c>
      <c r="AD67" s="194">
        <v>7.0000000000000007E-2</v>
      </c>
      <c r="AE67" s="194" t="s">
        <v>34</v>
      </c>
      <c r="AF67" s="194" t="s">
        <v>34</v>
      </c>
      <c r="AG67" s="194">
        <v>7.0000000000000007E-2</v>
      </c>
      <c r="AH67" s="194" t="s">
        <v>34</v>
      </c>
      <c r="AI67" s="194" t="s">
        <v>34</v>
      </c>
      <c r="AJ67" s="194">
        <v>0.06</v>
      </c>
      <c r="AK67" s="194" t="s">
        <v>34</v>
      </c>
      <c r="AL67" s="194" t="s">
        <v>34</v>
      </c>
      <c r="AM67" s="190">
        <v>0.05</v>
      </c>
      <c r="AN67" s="190"/>
      <c r="AO67" s="20"/>
    </row>
    <row r="68" spans="1:42" ht="15" thickBot="1">
      <c r="A68" s="174"/>
      <c r="B68" s="173"/>
      <c r="C68" s="173"/>
      <c r="D68" s="173"/>
      <c r="E68" s="173"/>
      <c r="F68" s="175"/>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row>
    <row r="69" spans="1:42" ht="15" thickBot="1">
      <c r="A69" s="176" t="s">
        <v>1</v>
      </c>
      <c r="B69" s="210" t="s">
        <v>211</v>
      </c>
      <c r="C69" s="202"/>
      <c r="D69" s="202"/>
      <c r="E69" s="202"/>
      <c r="F69" s="203"/>
      <c r="G69" s="204"/>
      <c r="H69" s="204"/>
      <c r="I69" s="205"/>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row>
    <row r="70" spans="1:42" ht="56.25" customHeight="1" thickBot="1">
      <c r="A70" s="176" t="s">
        <v>4</v>
      </c>
      <c r="B70" s="543" t="s">
        <v>219</v>
      </c>
      <c r="C70" s="544"/>
      <c r="D70" s="544"/>
      <c r="E70" s="544"/>
      <c r="F70" s="544"/>
      <c r="G70" s="544"/>
      <c r="H70" s="544"/>
      <c r="I70" s="545"/>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row>
    <row r="71" spans="1:42" ht="15" thickBot="1">
      <c r="A71" s="176" t="s">
        <v>187</v>
      </c>
      <c r="B71" s="547" t="s">
        <v>220</v>
      </c>
      <c r="C71" s="544"/>
      <c r="D71" s="544"/>
      <c r="E71" s="544"/>
      <c r="F71" s="544"/>
      <c r="G71" s="544"/>
      <c r="H71" s="544"/>
      <c r="I71" s="545"/>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row>
    <row r="72" spans="1:42" ht="15" thickBot="1">
      <c r="A72" s="195"/>
      <c r="B72" s="196"/>
      <c r="C72" s="196"/>
      <c r="D72" s="196"/>
      <c r="E72" s="196"/>
      <c r="F72" s="196"/>
      <c r="G72" s="196"/>
      <c r="H72" s="196"/>
      <c r="I72" s="196"/>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row>
    <row r="73" spans="1:42" ht="36.75" thickBot="1">
      <c r="A73" s="191" t="s">
        <v>7</v>
      </c>
      <c r="B73" s="197" t="s">
        <v>8</v>
      </c>
      <c r="C73" s="197" t="s">
        <v>9</v>
      </c>
      <c r="D73" s="192" t="s">
        <v>190</v>
      </c>
      <c r="E73" s="197" t="s">
        <v>191</v>
      </c>
      <c r="F73" s="192" t="s">
        <v>192</v>
      </c>
      <c r="G73" s="542" t="s">
        <v>193</v>
      </c>
      <c r="H73" s="542"/>
      <c r="I73" s="542"/>
      <c r="J73" s="542" t="s">
        <v>13</v>
      </c>
      <c r="K73" s="542"/>
      <c r="L73" s="542"/>
      <c r="M73" s="542" t="s">
        <v>14</v>
      </c>
      <c r="N73" s="542"/>
      <c r="O73" s="542"/>
      <c r="P73" s="542" t="s">
        <v>15</v>
      </c>
      <c r="Q73" s="542"/>
      <c r="R73" s="542"/>
      <c r="S73" s="542" t="s">
        <v>16</v>
      </c>
      <c r="T73" s="542"/>
      <c r="U73" s="542"/>
      <c r="V73" s="542" t="s">
        <v>17</v>
      </c>
      <c r="W73" s="542"/>
      <c r="X73" s="542"/>
      <c r="Y73" s="542" t="s">
        <v>18</v>
      </c>
      <c r="Z73" s="542"/>
      <c r="AA73" s="542"/>
      <c r="AB73" s="542" t="s">
        <v>19</v>
      </c>
      <c r="AC73" s="542"/>
      <c r="AD73" s="542"/>
      <c r="AE73" s="542" t="s">
        <v>20</v>
      </c>
      <c r="AF73" s="542"/>
      <c r="AG73" s="542"/>
      <c r="AH73" s="542" t="s">
        <v>21</v>
      </c>
      <c r="AI73" s="542"/>
      <c r="AJ73" s="542"/>
      <c r="AK73" s="542" t="s">
        <v>22</v>
      </c>
      <c r="AL73" s="542"/>
      <c r="AM73" s="542"/>
      <c r="AN73" s="197" t="s">
        <v>23</v>
      </c>
    </row>
    <row r="74" spans="1:42" s="8" customFormat="1" ht="15" customHeight="1" thickBot="1">
      <c r="A74" s="176"/>
      <c r="F74" s="5"/>
      <c r="G74" s="176" t="s">
        <v>24</v>
      </c>
      <c r="H74" s="176" t="s">
        <v>25</v>
      </c>
      <c r="I74" s="176" t="s">
        <v>26</v>
      </c>
      <c r="J74" s="176" t="s">
        <v>24</v>
      </c>
      <c r="K74" s="176" t="s">
        <v>25</v>
      </c>
      <c r="L74" s="176" t="s">
        <v>26</v>
      </c>
      <c r="M74" s="176" t="s">
        <v>24</v>
      </c>
      <c r="N74" s="176" t="s">
        <v>25</v>
      </c>
      <c r="O74" s="176" t="s">
        <v>26</v>
      </c>
      <c r="P74" s="176" t="s">
        <v>24</v>
      </c>
      <c r="Q74" s="176" t="s">
        <v>25</v>
      </c>
      <c r="R74" s="176" t="s">
        <v>26</v>
      </c>
      <c r="S74" s="176" t="s">
        <v>24</v>
      </c>
      <c r="T74" s="176" t="s">
        <v>25</v>
      </c>
      <c r="U74" s="176" t="s">
        <v>26</v>
      </c>
      <c r="V74" s="176" t="s">
        <v>24</v>
      </c>
      <c r="W74" s="176" t="s">
        <v>25</v>
      </c>
      <c r="X74" s="176" t="s">
        <v>26</v>
      </c>
      <c r="Y74" s="176" t="s">
        <v>24</v>
      </c>
      <c r="Z74" s="176" t="s">
        <v>25</v>
      </c>
      <c r="AA74" s="176" t="s">
        <v>26</v>
      </c>
      <c r="AB74" s="176" t="s">
        <v>24</v>
      </c>
      <c r="AC74" s="176" t="s">
        <v>25</v>
      </c>
      <c r="AD74" s="176" t="s">
        <v>26</v>
      </c>
      <c r="AE74" s="176" t="s">
        <v>24</v>
      </c>
      <c r="AF74" s="176" t="s">
        <v>25</v>
      </c>
      <c r="AG74" s="176" t="s">
        <v>26</v>
      </c>
      <c r="AH74" s="176" t="s">
        <v>24</v>
      </c>
      <c r="AI74" s="176" t="s">
        <v>25</v>
      </c>
      <c r="AJ74" s="176" t="s">
        <v>26</v>
      </c>
      <c r="AK74" s="176" t="s">
        <v>24</v>
      </c>
      <c r="AL74" s="176" t="s">
        <v>25</v>
      </c>
      <c r="AM74" s="176" t="s">
        <v>26</v>
      </c>
      <c r="AN74" s="176"/>
      <c r="AO74" s="5"/>
    </row>
    <row r="75" spans="1:42" ht="35.25" customHeight="1" thickBot="1">
      <c r="A75" s="176">
        <v>9</v>
      </c>
      <c r="B75" s="190" t="s">
        <v>221</v>
      </c>
      <c r="C75" s="176" t="s">
        <v>222</v>
      </c>
      <c r="D75" s="176" t="s">
        <v>32</v>
      </c>
      <c r="E75" s="211">
        <v>14237179</v>
      </c>
      <c r="F75" s="176">
        <v>2013</v>
      </c>
      <c r="G75" s="190" t="s">
        <v>34</v>
      </c>
      <c r="H75" s="190" t="s">
        <v>34</v>
      </c>
      <c r="I75" s="211">
        <v>11694874</v>
      </c>
      <c r="J75" s="176" t="s">
        <v>34</v>
      </c>
      <c r="K75" s="176" t="s">
        <v>34</v>
      </c>
      <c r="L75" s="212">
        <v>12815128</v>
      </c>
      <c r="M75" s="190"/>
      <c r="N75" s="190"/>
      <c r="O75" s="212">
        <v>12755008</v>
      </c>
      <c r="P75" s="190"/>
      <c r="Q75" s="190"/>
      <c r="R75" s="212">
        <v>14212365</v>
      </c>
      <c r="S75" s="194" t="s">
        <v>34</v>
      </c>
      <c r="T75" s="194" t="s">
        <v>34</v>
      </c>
      <c r="U75" s="213">
        <v>14628187</v>
      </c>
      <c r="V75" s="194" t="s">
        <v>34</v>
      </c>
      <c r="W75" s="194" t="s">
        <v>34</v>
      </c>
      <c r="X75" s="213">
        <v>14067201</v>
      </c>
      <c r="Y75" s="194" t="s">
        <v>34</v>
      </c>
      <c r="Z75" s="194" t="s">
        <v>34</v>
      </c>
      <c r="AA75" s="213">
        <v>14027582</v>
      </c>
      <c r="AB75" s="194" t="s">
        <v>34</v>
      </c>
      <c r="AC75" s="194" t="s">
        <v>34</v>
      </c>
      <c r="AD75" s="213">
        <v>13966784</v>
      </c>
      <c r="AE75" s="190"/>
      <c r="AF75" s="190"/>
      <c r="AG75" s="213">
        <v>15785771</v>
      </c>
      <c r="AH75" s="194" t="s">
        <v>34</v>
      </c>
      <c r="AI75" s="194" t="s">
        <v>34</v>
      </c>
      <c r="AJ75" s="213">
        <v>14336806</v>
      </c>
      <c r="AK75" s="194" t="s">
        <v>34</v>
      </c>
      <c r="AL75" s="194" t="s">
        <v>34</v>
      </c>
      <c r="AM75" s="213">
        <v>13731548</v>
      </c>
      <c r="AN75" s="190"/>
      <c r="AO75" s="20"/>
    </row>
    <row r="76" spans="1:42" ht="90" customHeight="1" thickBot="1">
      <c r="A76" s="176">
        <v>10</v>
      </c>
      <c r="B76" s="190" t="s">
        <v>223</v>
      </c>
      <c r="C76" s="176" t="s">
        <v>224</v>
      </c>
      <c r="D76" s="176" t="s">
        <v>32</v>
      </c>
      <c r="E76" s="176">
        <v>33.880000000000003</v>
      </c>
      <c r="F76" s="176">
        <v>2013</v>
      </c>
      <c r="G76" s="190" t="s">
        <v>34</v>
      </c>
      <c r="H76" s="190" t="s">
        <v>34</v>
      </c>
      <c r="I76" s="176">
        <v>31.18</v>
      </c>
      <c r="J76" s="176" t="s">
        <v>34</v>
      </c>
      <c r="K76" s="176" t="s">
        <v>34</v>
      </c>
      <c r="L76" s="207">
        <v>33.44</v>
      </c>
      <c r="M76" s="190"/>
      <c r="N76" s="190"/>
      <c r="O76" s="21">
        <v>30.86</v>
      </c>
      <c r="P76" s="190"/>
      <c r="Q76" s="190"/>
      <c r="R76" s="21">
        <v>30.61</v>
      </c>
      <c r="S76" s="194" t="s">
        <v>34</v>
      </c>
      <c r="T76" s="194" t="s">
        <v>34</v>
      </c>
      <c r="U76" s="194">
        <v>28.45</v>
      </c>
      <c r="V76" s="194" t="s">
        <v>34</v>
      </c>
      <c r="W76" s="194" t="s">
        <v>34</v>
      </c>
      <c r="X76" s="190">
        <v>29.87</v>
      </c>
      <c r="Y76" s="194" t="s">
        <v>34</v>
      </c>
      <c r="Z76" s="194" t="s">
        <v>34</v>
      </c>
      <c r="AA76" s="190">
        <v>23.84</v>
      </c>
      <c r="AB76" s="194" t="s">
        <v>34</v>
      </c>
      <c r="AC76" s="194" t="s">
        <v>34</v>
      </c>
      <c r="AD76" s="190">
        <v>20.73</v>
      </c>
      <c r="AE76" s="190" t="s">
        <v>34</v>
      </c>
      <c r="AF76" s="190" t="s">
        <v>34</v>
      </c>
      <c r="AG76" s="190">
        <v>23.07</v>
      </c>
      <c r="AH76" s="190" t="s">
        <v>34</v>
      </c>
      <c r="AI76" s="190" t="s">
        <v>34</v>
      </c>
      <c r="AJ76" s="214">
        <v>23.1</v>
      </c>
      <c r="AK76" s="190" t="s">
        <v>34</v>
      </c>
      <c r="AL76" s="190" t="s">
        <v>34</v>
      </c>
      <c r="AM76" s="190">
        <v>19.28</v>
      </c>
      <c r="AN76" s="190" t="s">
        <v>1011</v>
      </c>
      <c r="AO76" s="20"/>
      <c r="AP76" s="20"/>
    </row>
    <row r="77" spans="1:42" ht="15" thickBot="1">
      <c r="A77" s="174"/>
      <c r="B77" s="173"/>
      <c r="C77" s="173"/>
      <c r="D77" s="173"/>
      <c r="E77" s="173"/>
      <c r="F77" s="175"/>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row>
    <row r="78" spans="1:42" ht="15" thickBot="1">
      <c r="A78" s="176" t="s">
        <v>1</v>
      </c>
      <c r="B78" s="177" t="s">
        <v>211</v>
      </c>
      <c r="C78" s="551"/>
      <c r="D78" s="551"/>
      <c r="E78" s="551"/>
      <c r="F78" s="551"/>
      <c r="G78" s="551"/>
      <c r="H78" s="551"/>
      <c r="I78" s="552"/>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row>
    <row r="79" spans="1:42" ht="56.25" customHeight="1" thickBot="1">
      <c r="A79" s="176" t="s">
        <v>4</v>
      </c>
      <c r="B79" s="543" t="s">
        <v>225</v>
      </c>
      <c r="C79" s="544"/>
      <c r="D79" s="544"/>
      <c r="E79" s="544"/>
      <c r="F79" s="544"/>
      <c r="G79" s="544"/>
      <c r="H79" s="544"/>
      <c r="I79" s="545"/>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row>
    <row r="80" spans="1:42" ht="15" thickBot="1">
      <c r="A80" s="176" t="s">
        <v>187</v>
      </c>
      <c r="B80" s="547" t="s">
        <v>226</v>
      </c>
      <c r="C80" s="544"/>
      <c r="D80" s="544"/>
      <c r="E80" s="544"/>
      <c r="F80" s="544"/>
      <c r="G80" s="544"/>
      <c r="H80" s="544"/>
      <c r="I80" s="545"/>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row>
    <row r="81" spans="1:42" ht="15" thickBot="1">
      <c r="A81" s="195"/>
      <c r="B81" s="215"/>
      <c r="C81" s="196"/>
      <c r="D81" s="196"/>
      <c r="E81" s="196"/>
      <c r="F81" s="196"/>
      <c r="G81" s="215"/>
      <c r="H81" s="215"/>
      <c r="I81" s="196"/>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row>
    <row r="82" spans="1:42" ht="36.75" thickBot="1">
      <c r="A82" s="191" t="s">
        <v>7</v>
      </c>
      <c r="B82" s="197" t="s">
        <v>8</v>
      </c>
      <c r="C82" s="197" t="s">
        <v>9</v>
      </c>
      <c r="D82" s="192" t="s">
        <v>190</v>
      </c>
      <c r="E82" s="197" t="s">
        <v>191</v>
      </c>
      <c r="F82" s="192" t="s">
        <v>192</v>
      </c>
      <c r="G82" s="542" t="s">
        <v>193</v>
      </c>
      <c r="H82" s="542"/>
      <c r="I82" s="542"/>
      <c r="J82" s="542" t="s">
        <v>13</v>
      </c>
      <c r="K82" s="542"/>
      <c r="L82" s="542"/>
      <c r="M82" s="542" t="s">
        <v>14</v>
      </c>
      <c r="N82" s="542"/>
      <c r="O82" s="542"/>
      <c r="P82" s="542" t="s">
        <v>15</v>
      </c>
      <c r="Q82" s="542"/>
      <c r="R82" s="542"/>
      <c r="S82" s="542" t="s">
        <v>16</v>
      </c>
      <c r="T82" s="542"/>
      <c r="U82" s="542"/>
      <c r="V82" s="542" t="s">
        <v>17</v>
      </c>
      <c r="W82" s="542"/>
      <c r="X82" s="542"/>
      <c r="Y82" s="542" t="s">
        <v>18</v>
      </c>
      <c r="Z82" s="542"/>
      <c r="AA82" s="542"/>
      <c r="AB82" s="542" t="s">
        <v>19</v>
      </c>
      <c r="AC82" s="542"/>
      <c r="AD82" s="542"/>
      <c r="AE82" s="542" t="s">
        <v>20</v>
      </c>
      <c r="AF82" s="542"/>
      <c r="AG82" s="542"/>
      <c r="AH82" s="542" t="s">
        <v>21</v>
      </c>
      <c r="AI82" s="542"/>
      <c r="AJ82" s="542"/>
      <c r="AK82" s="542" t="s">
        <v>22</v>
      </c>
      <c r="AL82" s="542"/>
      <c r="AM82" s="542"/>
      <c r="AN82" s="197" t="s">
        <v>23</v>
      </c>
    </row>
    <row r="83" spans="1:42" s="8" customFormat="1" ht="15" customHeight="1" thickBot="1">
      <c r="A83" s="176"/>
      <c r="F83" s="5"/>
      <c r="G83" s="176" t="s">
        <v>24</v>
      </c>
      <c r="H83" s="176" t="s">
        <v>25</v>
      </c>
      <c r="I83" s="176" t="s">
        <v>26</v>
      </c>
      <c r="J83" s="176" t="s">
        <v>24</v>
      </c>
      <c r="K83" s="176" t="s">
        <v>25</v>
      </c>
      <c r="L83" s="176" t="s">
        <v>26</v>
      </c>
      <c r="M83" s="176" t="s">
        <v>24</v>
      </c>
      <c r="N83" s="176" t="s">
        <v>25</v>
      </c>
      <c r="O83" s="176" t="s">
        <v>26</v>
      </c>
      <c r="P83" s="176" t="s">
        <v>24</v>
      </c>
      <c r="Q83" s="176" t="s">
        <v>25</v>
      </c>
      <c r="R83" s="176" t="s">
        <v>26</v>
      </c>
      <c r="S83" s="176" t="s">
        <v>24</v>
      </c>
      <c r="T83" s="176" t="s">
        <v>25</v>
      </c>
      <c r="U83" s="176" t="s">
        <v>26</v>
      </c>
      <c r="V83" s="176" t="s">
        <v>24</v>
      </c>
      <c r="W83" s="176" t="s">
        <v>25</v>
      </c>
      <c r="X83" s="176" t="s">
        <v>26</v>
      </c>
      <c r="Y83" s="176" t="s">
        <v>24</v>
      </c>
      <c r="Z83" s="176" t="s">
        <v>25</v>
      </c>
      <c r="AA83" s="176" t="s">
        <v>26</v>
      </c>
      <c r="AB83" s="176" t="s">
        <v>24</v>
      </c>
      <c r="AC83" s="176" t="s">
        <v>25</v>
      </c>
      <c r="AD83" s="176" t="s">
        <v>26</v>
      </c>
      <c r="AE83" s="176" t="s">
        <v>24</v>
      </c>
      <c r="AF83" s="176" t="s">
        <v>25</v>
      </c>
      <c r="AG83" s="176" t="s">
        <v>26</v>
      </c>
      <c r="AH83" s="176" t="s">
        <v>24</v>
      </c>
      <c r="AI83" s="176" t="s">
        <v>25</v>
      </c>
      <c r="AJ83" s="176" t="s">
        <v>26</v>
      </c>
      <c r="AK83" s="176" t="s">
        <v>24</v>
      </c>
      <c r="AL83" s="176" t="s">
        <v>25</v>
      </c>
      <c r="AM83" s="176" t="s">
        <v>26</v>
      </c>
      <c r="AN83" s="176"/>
      <c r="AO83" s="5"/>
    </row>
    <row r="84" spans="1:42" ht="124.5" customHeight="1" thickBot="1">
      <c r="A84" s="176">
        <v>11</v>
      </c>
      <c r="B84" s="190" t="s">
        <v>227</v>
      </c>
      <c r="C84" s="176" t="s">
        <v>228</v>
      </c>
      <c r="D84" s="176" t="s">
        <v>32</v>
      </c>
      <c r="E84" s="176">
        <v>251.7</v>
      </c>
      <c r="F84" s="176">
        <v>2013</v>
      </c>
      <c r="G84" s="190" t="s">
        <v>34</v>
      </c>
      <c r="H84" s="190" t="s">
        <v>34</v>
      </c>
      <c r="I84" s="176">
        <v>310.27</v>
      </c>
      <c r="J84" s="176" t="s">
        <v>34</v>
      </c>
      <c r="K84" s="176" t="s">
        <v>34</v>
      </c>
      <c r="L84" s="193">
        <v>259.2</v>
      </c>
      <c r="M84" s="193"/>
      <c r="N84" s="193"/>
      <c r="O84" s="193">
        <v>264.10000000000002</v>
      </c>
      <c r="P84" s="193"/>
      <c r="Q84" s="193"/>
      <c r="R84" s="159">
        <v>271.10000000000002</v>
      </c>
      <c r="S84" s="207" t="s">
        <v>34</v>
      </c>
      <c r="T84" s="207" t="s">
        <v>34</v>
      </c>
      <c r="U84" s="207">
        <v>281.2</v>
      </c>
      <c r="V84" s="207" t="s">
        <v>34</v>
      </c>
      <c r="W84" s="207" t="s">
        <v>34</v>
      </c>
      <c r="X84" s="207" t="s">
        <v>229</v>
      </c>
      <c r="Y84" s="207" t="s">
        <v>34</v>
      </c>
      <c r="Z84" s="207" t="s">
        <v>34</v>
      </c>
      <c r="AA84" s="207">
        <v>260.5</v>
      </c>
      <c r="AB84" s="207" t="s">
        <v>34</v>
      </c>
      <c r="AC84" s="207" t="s">
        <v>34</v>
      </c>
      <c r="AD84" s="207">
        <v>162.80000000000001</v>
      </c>
      <c r="AE84" s="207" t="s">
        <v>34</v>
      </c>
      <c r="AF84" s="207" t="s">
        <v>34</v>
      </c>
      <c r="AG84" s="207">
        <v>163.4</v>
      </c>
      <c r="AH84" s="207" t="s">
        <v>34</v>
      </c>
      <c r="AI84" s="207" t="s">
        <v>34</v>
      </c>
      <c r="AJ84" s="207">
        <v>200.7</v>
      </c>
      <c r="AK84" s="194" t="s">
        <v>34</v>
      </c>
      <c r="AL84" s="194" t="s">
        <v>34</v>
      </c>
      <c r="AM84" s="190">
        <v>229.6</v>
      </c>
      <c r="AN84" s="190" t="s">
        <v>1012</v>
      </c>
      <c r="AO84" s="20"/>
    </row>
    <row r="85" spans="1:42" ht="15" thickBot="1">
      <c r="A85" s="195"/>
      <c r="B85" s="196"/>
      <c r="C85" s="196"/>
      <c r="D85" s="196"/>
      <c r="E85" s="196"/>
      <c r="F85" s="196"/>
      <c r="G85" s="196"/>
      <c r="H85" s="196"/>
      <c r="I85" s="196"/>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row>
    <row r="86" spans="1:42" ht="15" thickBot="1">
      <c r="A86" s="176" t="s">
        <v>1</v>
      </c>
      <c r="B86" s="177" t="s">
        <v>211</v>
      </c>
      <c r="C86" s="551"/>
      <c r="D86" s="551"/>
      <c r="E86" s="551"/>
      <c r="F86" s="551"/>
      <c r="G86" s="551"/>
      <c r="H86" s="551"/>
      <c r="I86" s="552"/>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row>
    <row r="87" spans="1:42" ht="56.25" customHeight="1" thickBot="1">
      <c r="A87" s="176" t="s">
        <v>4</v>
      </c>
      <c r="B87" s="543" t="s">
        <v>225</v>
      </c>
      <c r="C87" s="548"/>
      <c r="D87" s="548"/>
      <c r="E87" s="548"/>
      <c r="F87" s="548"/>
      <c r="G87" s="548"/>
      <c r="H87" s="548"/>
      <c r="I87" s="549"/>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row>
    <row r="88" spans="1:42" ht="15" thickBot="1">
      <c r="A88" s="176" t="s">
        <v>187</v>
      </c>
      <c r="B88" s="547" t="s">
        <v>230</v>
      </c>
      <c r="C88" s="544"/>
      <c r="D88" s="544"/>
      <c r="E88" s="544"/>
      <c r="F88" s="544"/>
      <c r="G88" s="544"/>
      <c r="H88" s="544"/>
      <c r="I88" s="545"/>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row>
    <row r="89" spans="1:42" ht="15" thickBot="1">
      <c r="A89" s="195"/>
      <c r="B89" s="196"/>
      <c r="C89" s="196"/>
      <c r="D89" s="196"/>
      <c r="E89" s="196"/>
      <c r="F89" s="196"/>
      <c r="G89" s="196"/>
      <c r="H89" s="196"/>
      <c r="I89" s="196"/>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row>
    <row r="90" spans="1:42" ht="36.75" thickBot="1">
      <c r="A90" s="191" t="s">
        <v>7</v>
      </c>
      <c r="B90" s="197" t="s">
        <v>8</v>
      </c>
      <c r="C90" s="197" t="s">
        <v>9</v>
      </c>
      <c r="D90" s="192" t="s">
        <v>190</v>
      </c>
      <c r="E90" s="197" t="s">
        <v>191</v>
      </c>
      <c r="F90" s="192" t="s">
        <v>192</v>
      </c>
      <c r="G90" s="553" t="s">
        <v>193</v>
      </c>
      <c r="H90" s="554"/>
      <c r="I90" s="555"/>
      <c r="J90" s="553" t="s">
        <v>13</v>
      </c>
      <c r="K90" s="554"/>
      <c r="L90" s="555"/>
      <c r="M90" s="553" t="s">
        <v>14</v>
      </c>
      <c r="N90" s="554"/>
      <c r="O90" s="555"/>
      <c r="P90" s="553" t="s">
        <v>15</v>
      </c>
      <c r="Q90" s="554"/>
      <c r="R90" s="555"/>
      <c r="S90" s="553" t="s">
        <v>16</v>
      </c>
      <c r="T90" s="554"/>
      <c r="U90" s="555"/>
      <c r="V90" s="553" t="s">
        <v>17</v>
      </c>
      <c r="W90" s="554"/>
      <c r="X90" s="555"/>
      <c r="Y90" s="553" t="s">
        <v>18</v>
      </c>
      <c r="Z90" s="554"/>
      <c r="AA90" s="555"/>
      <c r="AB90" s="553" t="s">
        <v>19</v>
      </c>
      <c r="AC90" s="554"/>
      <c r="AD90" s="555"/>
      <c r="AE90" s="553" t="s">
        <v>20</v>
      </c>
      <c r="AF90" s="554"/>
      <c r="AG90" s="555"/>
      <c r="AH90" s="553" t="s">
        <v>21</v>
      </c>
      <c r="AI90" s="554"/>
      <c r="AJ90" s="555"/>
      <c r="AK90" s="553" t="s">
        <v>22</v>
      </c>
      <c r="AL90" s="554"/>
      <c r="AM90" s="555"/>
      <c r="AN90" s="197" t="s">
        <v>23</v>
      </c>
    </row>
    <row r="91" spans="1:42" s="8" customFormat="1" ht="15" customHeight="1" thickBot="1">
      <c r="A91" s="176"/>
      <c r="F91" s="5"/>
      <c r="G91" s="176" t="s">
        <v>24</v>
      </c>
      <c r="H91" s="176" t="s">
        <v>25</v>
      </c>
      <c r="I91" s="176" t="s">
        <v>26</v>
      </c>
      <c r="J91" s="176" t="s">
        <v>24</v>
      </c>
      <c r="K91" s="176" t="s">
        <v>25</v>
      </c>
      <c r="L91" s="176" t="s">
        <v>26</v>
      </c>
      <c r="M91" s="176" t="s">
        <v>24</v>
      </c>
      <c r="N91" s="176" t="s">
        <v>25</v>
      </c>
      <c r="O91" s="176" t="s">
        <v>26</v>
      </c>
      <c r="P91" s="176" t="s">
        <v>24</v>
      </c>
      <c r="Q91" s="176" t="s">
        <v>25</v>
      </c>
      <c r="R91" s="176" t="s">
        <v>26</v>
      </c>
      <c r="S91" s="176" t="s">
        <v>24</v>
      </c>
      <c r="T91" s="176" t="s">
        <v>25</v>
      </c>
      <c r="U91" s="176" t="s">
        <v>26</v>
      </c>
      <c r="V91" s="176" t="s">
        <v>24</v>
      </c>
      <c r="W91" s="176" t="s">
        <v>25</v>
      </c>
      <c r="X91" s="176" t="s">
        <v>26</v>
      </c>
      <c r="Y91" s="176" t="s">
        <v>24</v>
      </c>
      <c r="Z91" s="176" t="s">
        <v>25</v>
      </c>
      <c r="AA91" s="176" t="s">
        <v>26</v>
      </c>
      <c r="AB91" s="176" t="s">
        <v>24</v>
      </c>
      <c r="AC91" s="176" t="s">
        <v>25</v>
      </c>
      <c r="AD91" s="176" t="s">
        <v>26</v>
      </c>
      <c r="AE91" s="176" t="s">
        <v>24</v>
      </c>
      <c r="AF91" s="176" t="s">
        <v>25</v>
      </c>
      <c r="AG91" s="176" t="s">
        <v>26</v>
      </c>
      <c r="AH91" s="176" t="s">
        <v>24</v>
      </c>
      <c r="AI91" s="176" t="s">
        <v>25</v>
      </c>
      <c r="AJ91" s="176" t="s">
        <v>26</v>
      </c>
      <c r="AK91" s="176" t="s">
        <v>24</v>
      </c>
      <c r="AL91" s="176" t="s">
        <v>25</v>
      </c>
      <c r="AM91" s="176" t="s">
        <v>26</v>
      </c>
      <c r="AN91" s="176"/>
      <c r="AO91" s="4"/>
    </row>
    <row r="92" spans="1:42" ht="45" customHeight="1" thickBot="1">
      <c r="A92" s="176"/>
      <c r="B92" s="190" t="s">
        <v>223</v>
      </c>
      <c r="C92" s="176" t="s">
        <v>224</v>
      </c>
      <c r="D92" s="176" t="s">
        <v>32</v>
      </c>
      <c r="E92" s="176" t="s">
        <v>34</v>
      </c>
      <c r="F92" s="176" t="s">
        <v>34</v>
      </c>
      <c r="G92" s="190" t="s">
        <v>34</v>
      </c>
      <c r="H92" s="190" t="s">
        <v>34</v>
      </c>
      <c r="I92" s="176" t="s">
        <v>34</v>
      </c>
      <c r="J92" s="176" t="s">
        <v>34</v>
      </c>
      <c r="K92" s="176" t="s">
        <v>34</v>
      </c>
      <c r="L92" s="207" t="s">
        <v>34</v>
      </c>
      <c r="M92" s="190"/>
      <c r="N92" s="190"/>
      <c r="O92" s="21" t="s">
        <v>34</v>
      </c>
      <c r="P92" s="190"/>
      <c r="Q92" s="190"/>
      <c r="R92" s="21" t="s">
        <v>34</v>
      </c>
      <c r="S92" s="190"/>
      <c r="T92" s="190"/>
      <c r="U92" s="194" t="s">
        <v>34</v>
      </c>
      <c r="V92" s="190"/>
      <c r="W92" s="190"/>
      <c r="X92" s="194" t="s">
        <v>34</v>
      </c>
      <c r="Y92" s="194" t="s">
        <v>34</v>
      </c>
      <c r="Z92" s="194" t="s">
        <v>34</v>
      </c>
      <c r="AA92" s="194" t="s">
        <v>34</v>
      </c>
      <c r="AB92" s="194" t="s">
        <v>34</v>
      </c>
      <c r="AC92" s="194" t="s">
        <v>34</v>
      </c>
      <c r="AD92" s="194" t="s">
        <v>34</v>
      </c>
      <c r="AE92" s="194" t="s">
        <v>34</v>
      </c>
      <c r="AF92" s="194" t="s">
        <v>34</v>
      </c>
      <c r="AG92" s="194" t="s">
        <v>34</v>
      </c>
      <c r="AH92" s="194" t="s">
        <v>34</v>
      </c>
      <c r="AI92" s="194" t="s">
        <v>34</v>
      </c>
      <c r="AJ92" s="194" t="s">
        <v>34</v>
      </c>
      <c r="AK92" s="194" t="s">
        <v>34</v>
      </c>
      <c r="AL92" s="194" t="s">
        <v>34</v>
      </c>
      <c r="AM92" s="194" t="s">
        <v>34</v>
      </c>
      <c r="AN92" s="190" t="s">
        <v>435</v>
      </c>
      <c r="AO92" s="7"/>
      <c r="AP92" s="15"/>
    </row>
    <row r="93" spans="1:42" ht="15" thickBot="1">
      <c r="A93" s="174"/>
      <c r="B93" s="173"/>
      <c r="C93" s="173"/>
      <c r="D93" s="173"/>
      <c r="E93" s="173"/>
      <c r="F93" s="175"/>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row>
    <row r="94" spans="1:42" ht="15" thickBot="1">
      <c r="A94" s="176" t="s">
        <v>1</v>
      </c>
      <c r="B94" s="177" t="s">
        <v>211</v>
      </c>
      <c r="C94" s="551"/>
      <c r="D94" s="551"/>
      <c r="E94" s="551"/>
      <c r="F94" s="551"/>
      <c r="G94" s="551"/>
      <c r="H94" s="551"/>
      <c r="I94" s="552"/>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7"/>
    </row>
    <row r="95" spans="1:42" ht="42.75" customHeight="1" thickBot="1">
      <c r="A95" s="176" t="s">
        <v>4</v>
      </c>
      <c r="B95" s="543" t="s">
        <v>231</v>
      </c>
      <c r="C95" s="544"/>
      <c r="D95" s="544"/>
      <c r="E95" s="544"/>
      <c r="F95" s="544"/>
      <c r="G95" s="544"/>
      <c r="H95" s="544"/>
      <c r="I95" s="545"/>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7"/>
    </row>
    <row r="96" spans="1:42" ht="15" thickBot="1">
      <c r="A96" s="176" t="s">
        <v>187</v>
      </c>
      <c r="B96" s="543" t="s">
        <v>232</v>
      </c>
      <c r="C96" s="544"/>
      <c r="D96" s="544"/>
      <c r="E96" s="544"/>
      <c r="F96" s="544"/>
      <c r="G96" s="544"/>
      <c r="H96" s="544"/>
      <c r="I96" s="545"/>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7"/>
    </row>
    <row r="97" spans="1:41" ht="15" thickBot="1">
      <c r="A97" s="195"/>
      <c r="B97" s="196"/>
      <c r="C97" s="196"/>
      <c r="D97" s="196"/>
      <c r="E97" s="196"/>
      <c r="F97" s="196"/>
      <c r="G97" s="196"/>
      <c r="H97" s="196"/>
      <c r="I97" s="196"/>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7"/>
    </row>
    <row r="98" spans="1:41" ht="40.5" customHeight="1" thickBot="1">
      <c r="A98" s="191" t="s">
        <v>7</v>
      </c>
      <c r="B98" s="197" t="s">
        <v>8</v>
      </c>
      <c r="C98" s="197" t="s">
        <v>9</v>
      </c>
      <c r="D98" s="192" t="s">
        <v>190</v>
      </c>
      <c r="E98" s="197" t="s">
        <v>191</v>
      </c>
      <c r="F98" s="192" t="s">
        <v>192</v>
      </c>
      <c r="G98" s="542" t="s">
        <v>193</v>
      </c>
      <c r="H98" s="542"/>
      <c r="I98" s="542"/>
      <c r="J98" s="542" t="s">
        <v>13</v>
      </c>
      <c r="K98" s="542"/>
      <c r="L98" s="542"/>
      <c r="M98" s="542" t="s">
        <v>14</v>
      </c>
      <c r="N98" s="542"/>
      <c r="O98" s="542"/>
      <c r="P98" s="542" t="s">
        <v>15</v>
      </c>
      <c r="Q98" s="542"/>
      <c r="R98" s="542"/>
      <c r="S98" s="542" t="s">
        <v>16</v>
      </c>
      <c r="T98" s="542"/>
      <c r="U98" s="542"/>
      <c r="V98" s="542" t="s">
        <v>17</v>
      </c>
      <c r="W98" s="542"/>
      <c r="X98" s="542"/>
      <c r="Y98" s="542" t="s">
        <v>18</v>
      </c>
      <c r="Z98" s="542"/>
      <c r="AA98" s="542"/>
      <c r="AB98" s="542" t="s">
        <v>19</v>
      </c>
      <c r="AC98" s="542"/>
      <c r="AD98" s="542"/>
      <c r="AE98" s="542" t="s">
        <v>20</v>
      </c>
      <c r="AF98" s="542"/>
      <c r="AG98" s="542"/>
      <c r="AH98" s="542" t="s">
        <v>21</v>
      </c>
      <c r="AI98" s="542"/>
      <c r="AJ98" s="542"/>
      <c r="AK98" s="542" t="s">
        <v>22</v>
      </c>
      <c r="AL98" s="542"/>
      <c r="AM98" s="542"/>
      <c r="AN98" s="197" t="s">
        <v>23</v>
      </c>
      <c r="AO98" s="7"/>
    </row>
    <row r="99" spans="1:41" s="8" customFormat="1" ht="15" customHeight="1" thickBot="1">
      <c r="A99" s="176"/>
      <c r="F99" s="5"/>
      <c r="G99" s="176" t="s">
        <v>24</v>
      </c>
      <c r="H99" s="176" t="s">
        <v>25</v>
      </c>
      <c r="I99" s="176" t="s">
        <v>26</v>
      </c>
      <c r="J99" s="176" t="s">
        <v>24</v>
      </c>
      <c r="K99" s="176" t="s">
        <v>25</v>
      </c>
      <c r="L99" s="176" t="s">
        <v>26</v>
      </c>
      <c r="M99" s="176" t="s">
        <v>24</v>
      </c>
      <c r="N99" s="176" t="s">
        <v>25</v>
      </c>
      <c r="O99" s="176" t="s">
        <v>26</v>
      </c>
      <c r="P99" s="176" t="s">
        <v>24</v>
      </c>
      <c r="Q99" s="176" t="s">
        <v>25</v>
      </c>
      <c r="R99" s="176" t="s">
        <v>26</v>
      </c>
      <c r="S99" s="176" t="s">
        <v>24</v>
      </c>
      <c r="T99" s="176" t="s">
        <v>25</v>
      </c>
      <c r="U99" s="176" t="s">
        <v>26</v>
      </c>
      <c r="V99" s="176" t="s">
        <v>24</v>
      </c>
      <c r="W99" s="176" t="s">
        <v>25</v>
      </c>
      <c r="X99" s="176" t="s">
        <v>26</v>
      </c>
      <c r="Y99" s="176" t="s">
        <v>24</v>
      </c>
      <c r="Z99" s="176" t="s">
        <v>25</v>
      </c>
      <c r="AA99" s="176" t="s">
        <v>26</v>
      </c>
      <c r="AB99" s="176" t="s">
        <v>24</v>
      </c>
      <c r="AC99" s="176" t="s">
        <v>25</v>
      </c>
      <c r="AD99" s="176" t="s">
        <v>26</v>
      </c>
      <c r="AE99" s="176" t="s">
        <v>24</v>
      </c>
      <c r="AF99" s="176" t="s">
        <v>25</v>
      </c>
      <c r="AG99" s="176" t="s">
        <v>26</v>
      </c>
      <c r="AH99" s="176" t="s">
        <v>24</v>
      </c>
      <c r="AI99" s="176" t="s">
        <v>25</v>
      </c>
      <c r="AJ99" s="176" t="s">
        <v>26</v>
      </c>
      <c r="AK99" s="176" t="s">
        <v>24</v>
      </c>
      <c r="AL99" s="176" t="s">
        <v>25</v>
      </c>
      <c r="AM99" s="176" t="s">
        <v>26</v>
      </c>
      <c r="AN99" s="176"/>
    </row>
    <row r="100" spans="1:41" ht="51" customHeight="1" thickBot="1">
      <c r="A100" s="176">
        <v>12</v>
      </c>
      <c r="B100" s="190" t="s">
        <v>233</v>
      </c>
      <c r="C100" s="176" t="s">
        <v>195</v>
      </c>
      <c r="D100" s="176" t="s">
        <v>32</v>
      </c>
      <c r="E100" s="176">
        <v>58.7</v>
      </c>
      <c r="F100" s="176">
        <v>2013</v>
      </c>
      <c r="G100" s="190" t="s">
        <v>34</v>
      </c>
      <c r="H100" s="190" t="s">
        <v>34</v>
      </c>
      <c r="I100" s="176">
        <v>72.98</v>
      </c>
      <c r="J100" s="176" t="s">
        <v>34</v>
      </c>
      <c r="K100" s="176" t="s">
        <v>34</v>
      </c>
      <c r="L100" s="190">
        <v>73.11</v>
      </c>
      <c r="M100" s="194" t="s">
        <v>34</v>
      </c>
      <c r="N100" s="194" t="s">
        <v>34</v>
      </c>
      <c r="O100" s="21">
        <v>74.430000000000007</v>
      </c>
      <c r="P100" s="194" t="s">
        <v>34</v>
      </c>
      <c r="Q100" s="194" t="s">
        <v>34</v>
      </c>
      <c r="R100" s="21">
        <v>70.17</v>
      </c>
      <c r="S100" s="194" t="s">
        <v>34</v>
      </c>
      <c r="T100" s="194" t="s">
        <v>34</v>
      </c>
      <c r="U100" s="194">
        <v>72.22</v>
      </c>
      <c r="V100" s="194" t="s">
        <v>34</v>
      </c>
      <c r="W100" s="194" t="s">
        <v>34</v>
      </c>
      <c r="X100" s="194">
        <v>73.459999999999994</v>
      </c>
      <c r="Y100" s="194" t="s">
        <v>34</v>
      </c>
      <c r="Z100" s="194" t="s">
        <v>34</v>
      </c>
      <c r="AA100" s="194">
        <v>73.59</v>
      </c>
      <c r="AB100" s="194" t="s">
        <v>34</v>
      </c>
      <c r="AC100" s="194" t="s">
        <v>34</v>
      </c>
      <c r="AD100" s="194">
        <v>73.180000000000007</v>
      </c>
      <c r="AE100" s="194" t="s">
        <v>34</v>
      </c>
      <c r="AF100" s="194" t="s">
        <v>34</v>
      </c>
      <c r="AG100" s="194">
        <v>70.05</v>
      </c>
      <c r="AH100" s="194" t="s">
        <v>34</v>
      </c>
      <c r="AI100" s="194" t="s">
        <v>34</v>
      </c>
      <c r="AJ100" s="194">
        <v>66.010000000000005</v>
      </c>
      <c r="AK100" s="194" t="s">
        <v>34</v>
      </c>
      <c r="AL100" s="194" t="s">
        <v>34</v>
      </c>
      <c r="AM100" s="194">
        <v>65.739999999999995</v>
      </c>
      <c r="AN100" s="190"/>
      <c r="AO100" s="20"/>
    </row>
    <row r="101" spans="1:41" ht="15" thickBot="1">
      <c r="A101" s="174"/>
      <c r="B101" s="173"/>
      <c r="C101" s="173"/>
      <c r="D101" s="173"/>
      <c r="E101" s="173"/>
      <c r="F101" s="175"/>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row>
    <row r="102" spans="1:41" ht="15" thickBot="1">
      <c r="A102" s="176" t="s">
        <v>1</v>
      </c>
      <c r="B102" s="177" t="s">
        <v>234</v>
      </c>
      <c r="C102" s="551"/>
      <c r="D102" s="551"/>
      <c r="E102" s="551"/>
      <c r="F102" s="551"/>
      <c r="G102" s="551"/>
      <c r="H102" s="551"/>
      <c r="I102" s="552"/>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row>
    <row r="103" spans="1:41" ht="44.25" customHeight="1" thickBot="1">
      <c r="A103" s="176" t="s">
        <v>4</v>
      </c>
      <c r="B103" s="543" t="s">
        <v>235</v>
      </c>
      <c r="C103" s="544"/>
      <c r="D103" s="544"/>
      <c r="E103" s="544"/>
      <c r="F103" s="544"/>
      <c r="G103" s="544"/>
      <c r="H103" s="544"/>
      <c r="I103" s="545"/>
      <c r="J103" s="173"/>
      <c r="K103" s="173"/>
      <c r="L103" s="173"/>
      <c r="M103" s="173"/>
      <c r="N103" s="173"/>
      <c r="O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row>
    <row r="104" spans="1:41" ht="15" thickBot="1">
      <c r="A104" s="176" t="s">
        <v>187</v>
      </c>
      <c r="B104" s="543" t="s">
        <v>236</v>
      </c>
      <c r="C104" s="544"/>
      <c r="D104" s="544"/>
      <c r="E104" s="544"/>
      <c r="F104" s="544"/>
      <c r="G104" s="544"/>
      <c r="H104" s="544"/>
      <c r="I104" s="545"/>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row>
    <row r="105" spans="1:41" ht="15" thickBot="1">
      <c r="A105" s="195"/>
      <c r="B105" s="196"/>
      <c r="C105" s="196"/>
      <c r="D105" s="196"/>
      <c r="E105" s="196"/>
      <c r="F105" s="196"/>
      <c r="G105" s="196"/>
      <c r="H105" s="196"/>
      <c r="I105" s="196"/>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row>
    <row r="106" spans="1:41" s="4" customFormat="1" ht="40.5" customHeight="1" thickBot="1">
      <c r="A106" s="191" t="s">
        <v>7</v>
      </c>
      <c r="B106" s="192" t="s">
        <v>8</v>
      </c>
      <c r="C106" s="192" t="s">
        <v>9</v>
      </c>
      <c r="D106" s="192" t="s">
        <v>190</v>
      </c>
      <c r="E106" s="192" t="s">
        <v>191</v>
      </c>
      <c r="F106" s="192" t="s">
        <v>192</v>
      </c>
      <c r="G106" s="550" t="s">
        <v>193</v>
      </c>
      <c r="H106" s="550"/>
      <c r="I106" s="550"/>
      <c r="J106" s="550" t="s">
        <v>13</v>
      </c>
      <c r="K106" s="550"/>
      <c r="L106" s="550"/>
      <c r="M106" s="550" t="s">
        <v>14</v>
      </c>
      <c r="N106" s="550"/>
      <c r="O106" s="550"/>
      <c r="P106" s="550" t="s">
        <v>15</v>
      </c>
      <c r="Q106" s="550"/>
      <c r="R106" s="550"/>
      <c r="S106" s="550" t="s">
        <v>16</v>
      </c>
      <c r="T106" s="550"/>
      <c r="U106" s="550"/>
      <c r="V106" s="550" t="s">
        <v>17</v>
      </c>
      <c r="W106" s="550"/>
      <c r="X106" s="550"/>
      <c r="Y106" s="550" t="s">
        <v>18</v>
      </c>
      <c r="Z106" s="550"/>
      <c r="AA106" s="550"/>
      <c r="AB106" s="550" t="s">
        <v>19</v>
      </c>
      <c r="AC106" s="550"/>
      <c r="AD106" s="550"/>
      <c r="AE106" s="550" t="s">
        <v>20</v>
      </c>
      <c r="AF106" s="550"/>
      <c r="AG106" s="550"/>
      <c r="AH106" s="550" t="s">
        <v>21</v>
      </c>
      <c r="AI106" s="550"/>
      <c r="AJ106" s="550"/>
      <c r="AK106" s="550" t="s">
        <v>22</v>
      </c>
      <c r="AL106" s="550"/>
      <c r="AM106" s="550"/>
      <c r="AN106" s="192" t="s">
        <v>23</v>
      </c>
    </row>
    <row r="107" spans="1:41" s="8" customFormat="1" ht="15" customHeight="1" thickBot="1">
      <c r="A107" s="206"/>
      <c r="F107" s="5"/>
      <c r="G107" s="176" t="s">
        <v>24</v>
      </c>
      <c r="H107" s="176" t="s">
        <v>25</v>
      </c>
      <c r="I107" s="176" t="s">
        <v>26</v>
      </c>
      <c r="J107" s="176" t="s">
        <v>24</v>
      </c>
      <c r="K107" s="176" t="s">
        <v>25</v>
      </c>
      <c r="L107" s="176" t="s">
        <v>26</v>
      </c>
      <c r="M107" s="176" t="s">
        <v>24</v>
      </c>
      <c r="N107" s="176" t="s">
        <v>25</v>
      </c>
      <c r="O107" s="176" t="s">
        <v>26</v>
      </c>
      <c r="P107" s="176" t="s">
        <v>24</v>
      </c>
      <c r="Q107" s="176" t="s">
        <v>25</v>
      </c>
      <c r="R107" s="176" t="s">
        <v>26</v>
      </c>
      <c r="S107" s="176" t="s">
        <v>24</v>
      </c>
      <c r="T107" s="176" t="s">
        <v>25</v>
      </c>
      <c r="U107" s="176" t="s">
        <v>26</v>
      </c>
      <c r="V107" s="176" t="s">
        <v>24</v>
      </c>
      <c r="W107" s="176" t="s">
        <v>25</v>
      </c>
      <c r="X107" s="176" t="s">
        <v>26</v>
      </c>
      <c r="Y107" s="176" t="s">
        <v>24</v>
      </c>
      <c r="Z107" s="176" t="s">
        <v>25</v>
      </c>
      <c r="AA107" s="176" t="s">
        <v>26</v>
      </c>
      <c r="AB107" s="176" t="s">
        <v>24</v>
      </c>
      <c r="AC107" s="176" t="s">
        <v>25</v>
      </c>
      <c r="AD107" s="176" t="s">
        <v>26</v>
      </c>
      <c r="AE107" s="176" t="s">
        <v>24</v>
      </c>
      <c r="AF107" s="176" t="s">
        <v>25</v>
      </c>
      <c r="AG107" s="176" t="s">
        <v>26</v>
      </c>
      <c r="AH107" s="176" t="s">
        <v>24</v>
      </c>
      <c r="AI107" s="176" t="s">
        <v>25</v>
      </c>
      <c r="AJ107" s="176" t="s">
        <v>26</v>
      </c>
      <c r="AK107" s="176" t="s">
        <v>24</v>
      </c>
      <c r="AL107" s="176" t="s">
        <v>25</v>
      </c>
      <c r="AM107" s="176" t="s">
        <v>26</v>
      </c>
      <c r="AN107" s="176"/>
      <c r="AO107" s="5"/>
    </row>
    <row r="108" spans="1:41" ht="36" customHeight="1" thickBot="1">
      <c r="A108" s="176">
        <v>17</v>
      </c>
      <c r="B108" s="190" t="s">
        <v>343</v>
      </c>
      <c r="C108" s="176" t="s">
        <v>237</v>
      </c>
      <c r="D108" s="176" t="s">
        <v>32</v>
      </c>
      <c r="E108" s="216">
        <v>155423.70000000001</v>
      </c>
      <c r="F108" s="176">
        <v>2012</v>
      </c>
      <c r="G108" s="190" t="s">
        <v>34</v>
      </c>
      <c r="H108" s="190" t="s">
        <v>34</v>
      </c>
      <c r="I108" s="216">
        <v>159502.5</v>
      </c>
      <c r="J108" s="176" t="s">
        <v>34</v>
      </c>
      <c r="K108" s="176" t="s">
        <v>34</v>
      </c>
      <c r="L108" s="214">
        <v>155608.29999999999</v>
      </c>
      <c r="M108" s="194" t="s">
        <v>34</v>
      </c>
      <c r="N108" s="194" t="s">
        <v>34</v>
      </c>
      <c r="O108" s="214">
        <v>155742.29999999999</v>
      </c>
      <c r="P108" s="194" t="s">
        <v>34</v>
      </c>
      <c r="Q108" s="194" t="s">
        <v>34</v>
      </c>
      <c r="R108" s="214">
        <v>156153.20000000001</v>
      </c>
      <c r="S108" s="194" t="s">
        <v>34</v>
      </c>
      <c r="T108" s="194" t="s">
        <v>34</v>
      </c>
      <c r="U108" s="194" t="s">
        <v>238</v>
      </c>
      <c r="V108" s="194" t="s">
        <v>34</v>
      </c>
      <c r="W108" s="194" t="s">
        <v>34</v>
      </c>
      <c r="X108" s="194" t="s">
        <v>238</v>
      </c>
      <c r="Y108" s="194" t="s">
        <v>34</v>
      </c>
      <c r="Z108" s="194" t="s">
        <v>34</v>
      </c>
      <c r="AA108" s="217">
        <v>156164.1</v>
      </c>
      <c r="AB108" s="194" t="s">
        <v>34</v>
      </c>
      <c r="AC108" s="194" t="s">
        <v>34</v>
      </c>
      <c r="AD108" s="217">
        <v>156332.79999999999</v>
      </c>
      <c r="AE108" s="194" t="s">
        <v>34</v>
      </c>
      <c r="AF108" s="194" t="s">
        <v>34</v>
      </c>
      <c r="AG108" s="194" t="s">
        <v>444</v>
      </c>
      <c r="AH108" s="194" t="s">
        <v>34</v>
      </c>
      <c r="AI108" s="194" t="s">
        <v>34</v>
      </c>
      <c r="AJ108" s="194" t="s">
        <v>444</v>
      </c>
      <c r="AK108" s="190" t="s">
        <v>34</v>
      </c>
      <c r="AL108" s="190" t="s">
        <v>34</v>
      </c>
      <c r="AM108" s="218">
        <v>156210</v>
      </c>
      <c r="AN108" s="190"/>
      <c r="AO108" s="20"/>
    </row>
    <row r="109" spans="1:41" ht="15" thickBot="1">
      <c r="A109" s="174"/>
      <c r="B109" s="173"/>
      <c r="C109" s="173"/>
      <c r="D109" s="173"/>
      <c r="E109" s="173"/>
      <c r="F109" s="175"/>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row>
    <row r="110" spans="1:41" s="33" customFormat="1" ht="15" thickBot="1">
      <c r="A110" s="176" t="s">
        <v>1</v>
      </c>
      <c r="B110" s="219" t="s">
        <v>234</v>
      </c>
      <c r="C110" s="220"/>
      <c r="D110" s="220"/>
      <c r="E110" s="220"/>
      <c r="F110" s="220"/>
      <c r="G110" s="177"/>
      <c r="H110" s="177"/>
      <c r="I110" s="221"/>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26"/>
    </row>
    <row r="111" spans="1:41" s="33" customFormat="1" ht="59.25" customHeight="1" thickBot="1">
      <c r="A111" s="176" t="s">
        <v>4</v>
      </c>
      <c r="B111" s="543" t="s">
        <v>275</v>
      </c>
      <c r="C111" s="544"/>
      <c r="D111" s="544"/>
      <c r="E111" s="544"/>
      <c r="F111" s="544"/>
      <c r="G111" s="544"/>
      <c r="H111" s="544"/>
      <c r="I111" s="545"/>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26"/>
    </row>
    <row r="112" spans="1:41" ht="15" thickBot="1">
      <c r="A112" s="176" t="s">
        <v>187</v>
      </c>
      <c r="B112" s="543" t="s">
        <v>239</v>
      </c>
      <c r="C112" s="544"/>
      <c r="D112" s="544"/>
      <c r="E112" s="544"/>
      <c r="F112" s="544"/>
      <c r="G112" s="544"/>
      <c r="H112" s="544"/>
      <c r="I112" s="545"/>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row>
    <row r="113" spans="1:41" ht="15" thickBot="1">
      <c r="A113" s="195"/>
      <c r="B113" s="196"/>
      <c r="C113" s="196"/>
      <c r="D113" s="196"/>
      <c r="E113" s="196"/>
      <c r="F113" s="196"/>
      <c r="G113" s="196"/>
      <c r="H113" s="196"/>
      <c r="I113" s="196"/>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row>
    <row r="114" spans="1:41" ht="36.75" thickBot="1">
      <c r="A114" s="191" t="s">
        <v>7</v>
      </c>
      <c r="B114" s="197" t="s">
        <v>8</v>
      </c>
      <c r="C114" s="197" t="s">
        <v>9</v>
      </c>
      <c r="D114" s="192" t="s">
        <v>190</v>
      </c>
      <c r="E114" s="197" t="s">
        <v>191</v>
      </c>
      <c r="F114" s="192" t="s">
        <v>192</v>
      </c>
      <c r="G114" s="542" t="s">
        <v>193</v>
      </c>
      <c r="H114" s="542"/>
      <c r="I114" s="542"/>
      <c r="J114" s="542" t="s">
        <v>13</v>
      </c>
      <c r="K114" s="542"/>
      <c r="L114" s="542"/>
      <c r="M114" s="542" t="s">
        <v>14</v>
      </c>
      <c r="N114" s="542"/>
      <c r="O114" s="542"/>
      <c r="P114" s="542" t="s">
        <v>15</v>
      </c>
      <c r="Q114" s="542"/>
      <c r="R114" s="542"/>
      <c r="S114" s="542" t="s">
        <v>16</v>
      </c>
      <c r="T114" s="542"/>
      <c r="U114" s="542"/>
      <c r="V114" s="542" t="s">
        <v>17</v>
      </c>
      <c r="W114" s="542"/>
      <c r="X114" s="542"/>
      <c r="Y114" s="542" t="s">
        <v>18</v>
      </c>
      <c r="Z114" s="542"/>
      <c r="AA114" s="542"/>
      <c r="AB114" s="542" t="s">
        <v>19</v>
      </c>
      <c r="AC114" s="542"/>
      <c r="AD114" s="542"/>
      <c r="AE114" s="542" t="s">
        <v>20</v>
      </c>
      <c r="AF114" s="542"/>
      <c r="AG114" s="542"/>
      <c r="AH114" s="542" t="s">
        <v>21</v>
      </c>
      <c r="AI114" s="542"/>
      <c r="AJ114" s="542"/>
      <c r="AK114" s="542" t="s">
        <v>22</v>
      </c>
      <c r="AL114" s="542"/>
      <c r="AM114" s="542"/>
      <c r="AN114" s="197" t="s">
        <v>23</v>
      </c>
    </row>
    <row r="115" spans="1:41" s="8" customFormat="1" ht="15" customHeight="1" thickBot="1">
      <c r="A115" s="206"/>
      <c r="F115" s="5"/>
      <c r="G115" s="176" t="s">
        <v>24</v>
      </c>
      <c r="H115" s="176" t="s">
        <v>25</v>
      </c>
      <c r="I115" s="176" t="s">
        <v>26</v>
      </c>
      <c r="J115" s="176" t="s">
        <v>24</v>
      </c>
      <c r="K115" s="176" t="s">
        <v>25</v>
      </c>
      <c r="L115" s="176" t="s">
        <v>26</v>
      </c>
      <c r="M115" s="176" t="s">
        <v>24</v>
      </c>
      <c r="N115" s="176" t="s">
        <v>25</v>
      </c>
      <c r="O115" s="176" t="s">
        <v>26</v>
      </c>
      <c r="P115" s="176" t="s">
        <v>24</v>
      </c>
      <c r="Q115" s="176" t="s">
        <v>25</v>
      </c>
      <c r="R115" s="176" t="s">
        <v>26</v>
      </c>
      <c r="S115" s="176" t="s">
        <v>24</v>
      </c>
      <c r="T115" s="176" t="s">
        <v>25</v>
      </c>
      <c r="U115" s="176" t="s">
        <v>26</v>
      </c>
      <c r="V115" s="176" t="s">
        <v>24</v>
      </c>
      <c r="W115" s="176" t="s">
        <v>25</v>
      </c>
      <c r="X115" s="176" t="s">
        <v>26</v>
      </c>
      <c r="Y115" s="176" t="s">
        <v>24</v>
      </c>
      <c r="Z115" s="176" t="s">
        <v>25</v>
      </c>
      <c r="AA115" s="176" t="s">
        <v>26</v>
      </c>
      <c r="AB115" s="176" t="s">
        <v>24</v>
      </c>
      <c r="AC115" s="176" t="s">
        <v>25</v>
      </c>
      <c r="AD115" s="176" t="s">
        <v>26</v>
      </c>
      <c r="AE115" s="176" t="s">
        <v>24</v>
      </c>
      <c r="AF115" s="176" t="s">
        <v>25</v>
      </c>
      <c r="AG115" s="176" t="s">
        <v>26</v>
      </c>
      <c r="AH115" s="176" t="s">
        <v>24</v>
      </c>
      <c r="AI115" s="176" t="s">
        <v>25</v>
      </c>
      <c r="AJ115" s="176" t="s">
        <v>26</v>
      </c>
      <c r="AK115" s="176" t="s">
        <v>24</v>
      </c>
      <c r="AL115" s="176" t="s">
        <v>25</v>
      </c>
      <c r="AM115" s="176" t="s">
        <v>26</v>
      </c>
      <c r="AN115" s="176"/>
      <c r="AO115" s="5"/>
    </row>
    <row r="116" spans="1:41" ht="126" customHeight="1" thickBot="1">
      <c r="A116" s="176">
        <v>13</v>
      </c>
      <c r="B116" s="190" t="s">
        <v>240</v>
      </c>
      <c r="C116" s="176" t="s">
        <v>195</v>
      </c>
      <c r="D116" s="176" t="s">
        <v>32</v>
      </c>
      <c r="E116" s="176">
        <v>17</v>
      </c>
      <c r="F116" s="176">
        <v>2012</v>
      </c>
      <c r="G116" s="190" t="s">
        <v>34</v>
      </c>
      <c r="H116" s="190" t="s">
        <v>34</v>
      </c>
      <c r="I116" s="176">
        <v>57</v>
      </c>
      <c r="J116" s="176" t="s">
        <v>34</v>
      </c>
      <c r="K116" s="176" t="s">
        <v>34</v>
      </c>
      <c r="L116" s="222">
        <v>62.4</v>
      </c>
      <c r="M116" s="194" t="s">
        <v>34</v>
      </c>
      <c r="N116" s="194" t="s">
        <v>34</v>
      </c>
      <c r="O116" s="21">
        <v>51.8</v>
      </c>
      <c r="P116" s="194" t="s">
        <v>34</v>
      </c>
      <c r="Q116" s="194" t="s">
        <v>34</v>
      </c>
      <c r="R116" s="21">
        <v>62</v>
      </c>
      <c r="S116" s="194" t="s">
        <v>34</v>
      </c>
      <c r="T116" s="194" t="s">
        <v>34</v>
      </c>
      <c r="U116" s="21">
        <v>50.4</v>
      </c>
      <c r="V116" s="194" t="s">
        <v>34</v>
      </c>
      <c r="W116" s="194" t="s">
        <v>34</v>
      </c>
      <c r="X116" s="21">
        <v>50.4</v>
      </c>
      <c r="Y116" s="194" t="s">
        <v>34</v>
      </c>
      <c r="Z116" s="194" t="s">
        <v>34</v>
      </c>
      <c r="AA116" s="194">
        <v>47.7</v>
      </c>
      <c r="AB116" s="194" t="s">
        <v>34</v>
      </c>
      <c r="AC116" s="194" t="s">
        <v>34</v>
      </c>
      <c r="AD116" s="194">
        <v>53.4</v>
      </c>
      <c r="AE116" s="194" t="s">
        <v>34</v>
      </c>
      <c r="AF116" s="194" t="s">
        <v>34</v>
      </c>
      <c r="AG116" s="194">
        <v>55.3</v>
      </c>
      <c r="AH116" s="194" t="s">
        <v>34</v>
      </c>
      <c r="AI116" s="194" t="s">
        <v>34</v>
      </c>
      <c r="AJ116" s="194">
        <v>57.9</v>
      </c>
      <c r="AK116" s="194" t="s">
        <v>34</v>
      </c>
      <c r="AL116" s="194" t="s">
        <v>34</v>
      </c>
      <c r="AM116" s="190">
        <v>56.4</v>
      </c>
      <c r="AN116" s="190" t="s">
        <v>917</v>
      </c>
      <c r="AO116" s="20"/>
    </row>
    <row r="117" spans="1:41" ht="15" thickBot="1">
      <c r="A117" s="174"/>
      <c r="B117" s="173"/>
      <c r="C117" s="173"/>
      <c r="D117" s="173"/>
      <c r="E117" s="173"/>
      <c r="F117" s="175"/>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row>
    <row r="118" spans="1:41" ht="15" thickBot="1">
      <c r="A118" s="176" t="s">
        <v>1</v>
      </c>
      <c r="B118" s="219" t="s">
        <v>234</v>
      </c>
      <c r="C118" s="220"/>
      <c r="D118" s="220"/>
      <c r="E118" s="220"/>
      <c r="F118" s="220"/>
      <c r="G118" s="177"/>
      <c r="H118" s="177"/>
      <c r="I118" s="221"/>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row>
    <row r="119" spans="1:41" ht="59.25" customHeight="1" thickBot="1">
      <c r="A119" s="176" t="s">
        <v>4</v>
      </c>
      <c r="B119" s="543" t="s">
        <v>276</v>
      </c>
      <c r="C119" s="544"/>
      <c r="D119" s="544"/>
      <c r="E119" s="544"/>
      <c r="F119" s="544"/>
      <c r="G119" s="544"/>
      <c r="H119" s="544"/>
      <c r="I119" s="545"/>
      <c r="J119" s="173"/>
      <c r="K119" s="173"/>
      <c r="L119" s="173"/>
      <c r="M119" s="173"/>
      <c r="N119" s="173"/>
      <c r="O119" s="173"/>
      <c r="P119" s="173"/>
      <c r="Q119" s="173"/>
      <c r="R119" s="173"/>
      <c r="S119" s="223"/>
      <c r="T119" s="223"/>
      <c r="U119" s="223"/>
      <c r="V119" s="173"/>
      <c r="W119" s="173"/>
      <c r="X119" s="173"/>
      <c r="Y119" s="173"/>
      <c r="Z119" s="173"/>
      <c r="AA119" s="173"/>
      <c r="AB119" s="173"/>
      <c r="AC119" s="173"/>
      <c r="AD119" s="173"/>
      <c r="AE119" s="173"/>
      <c r="AF119" s="173"/>
      <c r="AG119" s="173"/>
      <c r="AH119" s="173"/>
      <c r="AI119" s="173"/>
      <c r="AJ119" s="173"/>
      <c r="AK119" s="173"/>
      <c r="AL119" s="173"/>
      <c r="AM119" s="173"/>
      <c r="AN119" s="173"/>
    </row>
    <row r="120" spans="1:41" ht="27" customHeight="1" thickBot="1">
      <c r="A120" s="176" t="s">
        <v>187</v>
      </c>
      <c r="B120" s="543" t="s">
        <v>241</v>
      </c>
      <c r="C120" s="548"/>
      <c r="D120" s="548"/>
      <c r="E120" s="548"/>
      <c r="F120" s="548"/>
      <c r="G120" s="548"/>
      <c r="H120" s="548"/>
      <c r="I120" s="549"/>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row>
    <row r="121" spans="1:41" ht="15" thickBot="1">
      <c r="A121" s="195"/>
      <c r="B121" s="196"/>
      <c r="C121" s="196"/>
      <c r="D121" s="196"/>
      <c r="E121" s="196"/>
      <c r="F121" s="196"/>
      <c r="G121" s="196"/>
      <c r="H121" s="196"/>
      <c r="I121" s="196"/>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row>
    <row r="122" spans="1:41" ht="36.75" thickBot="1">
      <c r="A122" s="191" t="s">
        <v>7</v>
      </c>
      <c r="B122" s="197" t="s">
        <v>8</v>
      </c>
      <c r="C122" s="197" t="s">
        <v>9</v>
      </c>
      <c r="D122" s="192" t="s">
        <v>190</v>
      </c>
      <c r="E122" s="197" t="s">
        <v>191</v>
      </c>
      <c r="F122" s="192" t="s">
        <v>192</v>
      </c>
      <c r="G122" s="542" t="s">
        <v>193</v>
      </c>
      <c r="H122" s="542"/>
      <c r="I122" s="542"/>
      <c r="J122" s="542" t="s">
        <v>13</v>
      </c>
      <c r="K122" s="542"/>
      <c r="L122" s="542"/>
      <c r="M122" s="542" t="s">
        <v>14</v>
      </c>
      <c r="N122" s="542"/>
      <c r="O122" s="542"/>
      <c r="P122" s="542" t="s">
        <v>15</v>
      </c>
      <c r="Q122" s="542"/>
      <c r="R122" s="542"/>
      <c r="S122" s="542" t="s">
        <v>16</v>
      </c>
      <c r="T122" s="542"/>
      <c r="U122" s="542"/>
      <c r="V122" s="542" t="s">
        <v>17</v>
      </c>
      <c r="W122" s="542"/>
      <c r="X122" s="542"/>
      <c r="Y122" s="542" t="s">
        <v>18</v>
      </c>
      <c r="Z122" s="542"/>
      <c r="AA122" s="542"/>
      <c r="AB122" s="542" t="s">
        <v>19</v>
      </c>
      <c r="AC122" s="542"/>
      <c r="AD122" s="542"/>
      <c r="AE122" s="542" t="s">
        <v>20</v>
      </c>
      <c r="AF122" s="542"/>
      <c r="AG122" s="542"/>
      <c r="AH122" s="542" t="s">
        <v>21</v>
      </c>
      <c r="AI122" s="542"/>
      <c r="AJ122" s="542"/>
      <c r="AK122" s="542" t="s">
        <v>22</v>
      </c>
      <c r="AL122" s="542"/>
      <c r="AM122" s="542"/>
      <c r="AN122" s="197" t="s">
        <v>23</v>
      </c>
    </row>
    <row r="123" spans="1:41" s="8" customFormat="1" ht="15" customHeight="1" thickBot="1">
      <c r="A123" s="206"/>
      <c r="F123" s="5"/>
      <c r="G123" s="176" t="s">
        <v>24</v>
      </c>
      <c r="H123" s="176" t="s">
        <v>25</v>
      </c>
      <c r="I123" s="176" t="s">
        <v>26</v>
      </c>
      <c r="J123" s="176" t="s">
        <v>24</v>
      </c>
      <c r="K123" s="176" t="s">
        <v>25</v>
      </c>
      <c r="L123" s="176" t="s">
        <v>26</v>
      </c>
      <c r="M123" s="176" t="s">
        <v>24</v>
      </c>
      <c r="N123" s="176" t="s">
        <v>25</v>
      </c>
      <c r="O123" s="176" t="s">
        <v>26</v>
      </c>
      <c r="P123" s="176" t="s">
        <v>24</v>
      </c>
      <c r="Q123" s="176" t="s">
        <v>25</v>
      </c>
      <c r="R123" s="176" t="s">
        <v>26</v>
      </c>
      <c r="S123" s="176" t="s">
        <v>24</v>
      </c>
      <c r="T123" s="176" t="s">
        <v>25</v>
      </c>
      <c r="U123" s="176" t="s">
        <v>26</v>
      </c>
      <c r="V123" s="176" t="s">
        <v>24</v>
      </c>
      <c r="W123" s="176" t="s">
        <v>25</v>
      </c>
      <c r="X123" s="176" t="s">
        <v>26</v>
      </c>
      <c r="Y123" s="176" t="s">
        <v>24</v>
      </c>
      <c r="Z123" s="176" t="s">
        <v>25</v>
      </c>
      <c r="AA123" s="176" t="s">
        <v>26</v>
      </c>
      <c r="AB123" s="176" t="s">
        <v>24</v>
      </c>
      <c r="AC123" s="176" t="s">
        <v>25</v>
      </c>
      <c r="AD123" s="176" t="s">
        <v>26</v>
      </c>
      <c r="AE123" s="176" t="s">
        <v>24</v>
      </c>
      <c r="AF123" s="176" t="s">
        <v>25</v>
      </c>
      <c r="AG123" s="176" t="s">
        <v>26</v>
      </c>
      <c r="AH123" s="176" t="s">
        <v>24</v>
      </c>
      <c r="AI123" s="176" t="s">
        <v>25</v>
      </c>
      <c r="AJ123" s="176" t="s">
        <v>26</v>
      </c>
      <c r="AK123" s="176" t="s">
        <v>24</v>
      </c>
      <c r="AL123" s="176" t="s">
        <v>25</v>
      </c>
      <c r="AM123" s="176" t="s">
        <v>26</v>
      </c>
      <c r="AN123" s="176"/>
      <c r="AO123" s="5"/>
    </row>
    <row r="124" spans="1:41" ht="38.25" customHeight="1" thickBot="1">
      <c r="A124" s="176">
        <v>14</v>
      </c>
      <c r="B124" s="190" t="s">
        <v>362</v>
      </c>
      <c r="C124" s="176" t="s">
        <v>195</v>
      </c>
      <c r="D124" s="176" t="s">
        <v>32</v>
      </c>
      <c r="E124" s="176">
        <v>77.2</v>
      </c>
      <c r="F124" s="176">
        <v>2012</v>
      </c>
      <c r="G124" s="190" t="s">
        <v>34</v>
      </c>
      <c r="H124" s="190" t="s">
        <v>34</v>
      </c>
      <c r="I124" s="176">
        <v>83.44</v>
      </c>
      <c r="J124" s="176" t="s">
        <v>34</v>
      </c>
      <c r="K124" s="176" t="s">
        <v>34</v>
      </c>
      <c r="L124" s="214">
        <v>78.599999999999994</v>
      </c>
      <c r="M124" s="217" t="s">
        <v>34</v>
      </c>
      <c r="N124" s="217" t="s">
        <v>34</v>
      </c>
      <c r="O124" s="214">
        <v>79.7</v>
      </c>
      <c r="P124" s="217" t="s">
        <v>34</v>
      </c>
      <c r="Q124" s="217" t="s">
        <v>34</v>
      </c>
      <c r="R124" s="160">
        <v>80.7</v>
      </c>
      <c r="S124" s="217" t="s">
        <v>34</v>
      </c>
      <c r="T124" s="217" t="s">
        <v>34</v>
      </c>
      <c r="U124" s="217">
        <v>80.900000000000006</v>
      </c>
      <c r="V124" s="217" t="s">
        <v>34</v>
      </c>
      <c r="W124" s="217" t="s">
        <v>34</v>
      </c>
      <c r="X124" s="217">
        <v>81.099999999999994</v>
      </c>
      <c r="Y124" s="217" t="s">
        <v>34</v>
      </c>
      <c r="Z124" s="217" t="s">
        <v>34</v>
      </c>
      <c r="AA124" s="217">
        <v>81.900000000000006</v>
      </c>
      <c r="AB124" s="217" t="s">
        <v>34</v>
      </c>
      <c r="AC124" s="217" t="s">
        <v>34</v>
      </c>
      <c r="AD124" s="217">
        <v>82.2</v>
      </c>
      <c r="AE124" s="217" t="s">
        <v>34</v>
      </c>
      <c r="AF124" s="217" t="s">
        <v>34</v>
      </c>
      <c r="AG124" s="217">
        <v>82.4</v>
      </c>
      <c r="AH124" s="217" t="s">
        <v>34</v>
      </c>
      <c r="AI124" s="217" t="s">
        <v>34</v>
      </c>
      <c r="AJ124" s="217">
        <v>82.7</v>
      </c>
      <c r="AK124" s="217" t="s">
        <v>34</v>
      </c>
      <c r="AL124" s="217" t="s">
        <v>34</v>
      </c>
      <c r="AM124" s="190">
        <v>81.5</v>
      </c>
      <c r="AN124" s="190"/>
      <c r="AO124" s="20"/>
    </row>
    <row r="125" spans="1:41" ht="15" thickBot="1">
      <c r="A125" s="174"/>
      <c r="B125" s="173"/>
      <c r="C125" s="173"/>
      <c r="D125" s="173"/>
      <c r="E125" s="173"/>
      <c r="F125" s="175"/>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173"/>
      <c r="AM125" s="173"/>
      <c r="AN125" s="173"/>
    </row>
    <row r="126" spans="1:41" ht="15" thickBot="1">
      <c r="A126" s="176" t="s">
        <v>1</v>
      </c>
      <c r="B126" s="219" t="s">
        <v>234</v>
      </c>
      <c r="C126" s="220"/>
      <c r="D126" s="220"/>
      <c r="E126" s="220"/>
      <c r="F126" s="220"/>
      <c r="G126" s="177"/>
      <c r="H126" s="177"/>
      <c r="I126" s="221"/>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173"/>
      <c r="AM126" s="173"/>
      <c r="AN126" s="173"/>
    </row>
    <row r="127" spans="1:41" ht="29.25" customHeight="1" thickBot="1">
      <c r="A127" s="176" t="s">
        <v>4</v>
      </c>
      <c r="B127" s="543" t="s">
        <v>242</v>
      </c>
      <c r="C127" s="544"/>
      <c r="D127" s="544"/>
      <c r="E127" s="544"/>
      <c r="F127" s="544"/>
      <c r="G127" s="544"/>
      <c r="H127" s="544"/>
      <c r="I127" s="545"/>
      <c r="J127" s="173"/>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row>
    <row r="128" spans="1:41" ht="15" thickBot="1">
      <c r="A128" s="176" t="s">
        <v>187</v>
      </c>
      <c r="B128" s="543" t="s">
        <v>243</v>
      </c>
      <c r="C128" s="544"/>
      <c r="D128" s="544"/>
      <c r="E128" s="544"/>
      <c r="F128" s="544"/>
      <c r="G128" s="544"/>
      <c r="H128" s="544"/>
      <c r="I128" s="545"/>
      <c r="J128" s="173"/>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row>
    <row r="129" spans="1:41" ht="15" thickBot="1">
      <c r="A129" s="195"/>
      <c r="B129" s="196"/>
      <c r="C129" s="196"/>
      <c r="D129" s="196"/>
      <c r="E129" s="196"/>
      <c r="F129" s="196"/>
      <c r="G129" s="196"/>
      <c r="H129" s="196"/>
      <c r="I129" s="196"/>
      <c r="J129" s="173"/>
      <c r="K129" s="173"/>
      <c r="L129" s="173"/>
      <c r="M129" s="173"/>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row>
    <row r="130" spans="1:41" ht="36.75" thickBot="1">
      <c r="A130" s="191" t="s">
        <v>7</v>
      </c>
      <c r="B130" s="197" t="s">
        <v>8</v>
      </c>
      <c r="C130" s="197" t="s">
        <v>9</v>
      </c>
      <c r="D130" s="192" t="s">
        <v>190</v>
      </c>
      <c r="E130" s="197" t="s">
        <v>191</v>
      </c>
      <c r="F130" s="192" t="s">
        <v>192</v>
      </c>
      <c r="G130" s="542" t="s">
        <v>193</v>
      </c>
      <c r="H130" s="542"/>
      <c r="I130" s="542"/>
      <c r="J130" s="542" t="s">
        <v>13</v>
      </c>
      <c r="K130" s="542"/>
      <c r="L130" s="542"/>
      <c r="M130" s="542" t="s">
        <v>14</v>
      </c>
      <c r="N130" s="542"/>
      <c r="O130" s="542"/>
      <c r="P130" s="542" t="s">
        <v>15</v>
      </c>
      <c r="Q130" s="542"/>
      <c r="R130" s="542"/>
      <c r="S130" s="542" t="s">
        <v>16</v>
      </c>
      <c r="T130" s="542"/>
      <c r="U130" s="542"/>
      <c r="V130" s="542" t="s">
        <v>17</v>
      </c>
      <c r="W130" s="542"/>
      <c r="X130" s="542"/>
      <c r="Y130" s="542" t="s">
        <v>18</v>
      </c>
      <c r="Z130" s="542"/>
      <c r="AA130" s="542"/>
      <c r="AB130" s="542" t="s">
        <v>19</v>
      </c>
      <c r="AC130" s="542"/>
      <c r="AD130" s="542"/>
      <c r="AE130" s="542" t="s">
        <v>20</v>
      </c>
      <c r="AF130" s="542"/>
      <c r="AG130" s="542"/>
      <c r="AH130" s="542" t="s">
        <v>21</v>
      </c>
      <c r="AI130" s="542"/>
      <c r="AJ130" s="542"/>
      <c r="AK130" s="542" t="s">
        <v>22</v>
      </c>
      <c r="AL130" s="542"/>
      <c r="AM130" s="542"/>
      <c r="AN130" s="197" t="s">
        <v>23</v>
      </c>
    </row>
    <row r="131" spans="1:41" s="8" customFormat="1" ht="15" customHeight="1" thickBot="1">
      <c r="A131" s="206"/>
      <c r="F131" s="5"/>
      <c r="G131" s="176" t="s">
        <v>24</v>
      </c>
      <c r="H131" s="176" t="s">
        <v>25</v>
      </c>
      <c r="I131" s="176" t="s">
        <v>26</v>
      </c>
      <c r="J131" s="176" t="s">
        <v>24</v>
      </c>
      <c r="K131" s="176" t="s">
        <v>25</v>
      </c>
      <c r="L131" s="176" t="s">
        <v>26</v>
      </c>
      <c r="M131" s="176" t="s">
        <v>24</v>
      </c>
      <c r="N131" s="176" t="s">
        <v>25</v>
      </c>
      <c r="O131" s="176" t="s">
        <v>26</v>
      </c>
      <c r="P131" s="176" t="s">
        <v>24</v>
      </c>
      <c r="Q131" s="176" t="s">
        <v>25</v>
      </c>
      <c r="R131" s="176" t="s">
        <v>26</v>
      </c>
      <c r="S131" s="176" t="s">
        <v>24</v>
      </c>
      <c r="T131" s="176" t="s">
        <v>25</v>
      </c>
      <c r="U131" s="176" t="s">
        <v>26</v>
      </c>
      <c r="V131" s="176" t="s">
        <v>24</v>
      </c>
      <c r="W131" s="176" t="s">
        <v>25</v>
      </c>
      <c r="X131" s="176" t="s">
        <v>26</v>
      </c>
      <c r="Y131" s="176" t="s">
        <v>24</v>
      </c>
      <c r="Z131" s="176" t="s">
        <v>25</v>
      </c>
      <c r="AA131" s="176" t="s">
        <v>26</v>
      </c>
      <c r="AB131" s="176" t="s">
        <v>24</v>
      </c>
      <c r="AC131" s="176" t="s">
        <v>25</v>
      </c>
      <c r="AD131" s="176" t="s">
        <v>26</v>
      </c>
      <c r="AE131" s="176" t="s">
        <v>24</v>
      </c>
      <c r="AF131" s="176" t="s">
        <v>25</v>
      </c>
      <c r="AG131" s="176" t="s">
        <v>26</v>
      </c>
      <c r="AH131" s="176" t="s">
        <v>24</v>
      </c>
      <c r="AI131" s="176" t="s">
        <v>25</v>
      </c>
      <c r="AJ131" s="176" t="s">
        <v>26</v>
      </c>
      <c r="AK131" s="176" t="s">
        <v>24</v>
      </c>
      <c r="AL131" s="176" t="s">
        <v>25</v>
      </c>
      <c r="AM131" s="176" t="s">
        <v>26</v>
      </c>
      <c r="AN131" s="176"/>
      <c r="AO131" s="5"/>
    </row>
    <row r="132" spans="1:41" ht="107.25" customHeight="1" thickBot="1">
      <c r="A132" s="176">
        <v>15</v>
      </c>
      <c r="B132" s="190" t="s">
        <v>363</v>
      </c>
      <c r="C132" s="176" t="s">
        <v>133</v>
      </c>
      <c r="D132" s="176" t="s">
        <v>32</v>
      </c>
      <c r="E132" s="216">
        <v>5937.2</v>
      </c>
      <c r="F132" s="176">
        <v>2012</v>
      </c>
      <c r="G132" s="190" t="s">
        <v>34</v>
      </c>
      <c r="H132" s="190" t="s">
        <v>34</v>
      </c>
      <c r="I132" s="211">
        <v>6607</v>
      </c>
      <c r="J132" s="176" t="s">
        <v>34</v>
      </c>
      <c r="K132" s="176" t="s">
        <v>34</v>
      </c>
      <c r="L132" s="212">
        <v>6220</v>
      </c>
      <c r="M132" s="213" t="s">
        <v>34</v>
      </c>
      <c r="N132" s="213" t="s">
        <v>34</v>
      </c>
      <c r="O132" s="212">
        <v>6327</v>
      </c>
      <c r="P132" s="213" t="s">
        <v>34</v>
      </c>
      <c r="Q132" s="213" t="s">
        <v>34</v>
      </c>
      <c r="R132" s="212">
        <v>6914</v>
      </c>
      <c r="S132" s="213" t="s">
        <v>34</v>
      </c>
      <c r="T132" s="213" t="s">
        <v>34</v>
      </c>
      <c r="U132" s="212">
        <v>6815</v>
      </c>
      <c r="V132" s="213" t="s">
        <v>34</v>
      </c>
      <c r="W132" s="213" t="s">
        <v>34</v>
      </c>
      <c r="X132" s="213">
        <v>7017</v>
      </c>
      <c r="Y132" s="194" t="s">
        <v>34</v>
      </c>
      <c r="Z132" s="194" t="s">
        <v>34</v>
      </c>
      <c r="AA132" s="213">
        <v>6858</v>
      </c>
      <c r="AB132" s="194" t="s">
        <v>34</v>
      </c>
      <c r="AC132" s="194" t="s">
        <v>34</v>
      </c>
      <c r="AD132" s="213">
        <v>2473</v>
      </c>
      <c r="AE132" s="194" t="s">
        <v>34</v>
      </c>
      <c r="AF132" s="194" t="s">
        <v>34</v>
      </c>
      <c r="AG132" s="213">
        <v>3738</v>
      </c>
      <c r="AH132" s="194" t="s">
        <v>34</v>
      </c>
      <c r="AI132" s="194" t="s">
        <v>34</v>
      </c>
      <c r="AJ132" s="213">
        <v>6475</v>
      </c>
      <c r="AK132" s="194" t="s">
        <v>34</v>
      </c>
      <c r="AL132" s="194" t="s">
        <v>34</v>
      </c>
      <c r="AM132" s="213">
        <v>7959</v>
      </c>
      <c r="AN132" s="190" t="s">
        <v>918</v>
      </c>
      <c r="AO132" s="20"/>
    </row>
    <row r="133" spans="1:41" ht="15" thickBot="1">
      <c r="A133" s="174"/>
      <c r="B133" s="173"/>
      <c r="C133" s="173"/>
      <c r="D133" s="173"/>
      <c r="E133" s="173"/>
      <c r="F133" s="175"/>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row>
    <row r="134" spans="1:41" ht="15" thickBot="1">
      <c r="A134" s="176" t="s">
        <v>1</v>
      </c>
      <c r="B134" s="219" t="s">
        <v>234</v>
      </c>
      <c r="C134" s="220"/>
      <c r="D134" s="220"/>
      <c r="E134" s="220"/>
      <c r="F134" s="220"/>
      <c r="G134" s="177"/>
      <c r="H134" s="177"/>
      <c r="I134" s="221"/>
      <c r="J134" s="173"/>
      <c r="K134" s="173"/>
      <c r="L134" s="173"/>
      <c r="M134" s="173"/>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3"/>
      <c r="AI134" s="173"/>
      <c r="AJ134" s="173"/>
      <c r="AK134" s="173"/>
      <c r="AL134" s="173"/>
      <c r="AM134" s="173"/>
      <c r="AN134" s="173"/>
    </row>
    <row r="135" spans="1:41" ht="42" customHeight="1" thickBot="1">
      <c r="A135" s="176" t="s">
        <v>4</v>
      </c>
      <c r="B135" s="543" t="s">
        <v>244</v>
      </c>
      <c r="C135" s="544"/>
      <c r="D135" s="544"/>
      <c r="E135" s="544"/>
      <c r="F135" s="544"/>
      <c r="G135" s="544"/>
      <c r="H135" s="544"/>
      <c r="I135" s="545"/>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row>
    <row r="136" spans="1:41" ht="15" thickBot="1">
      <c r="A136" s="176" t="s">
        <v>187</v>
      </c>
      <c r="B136" s="543" t="s">
        <v>245</v>
      </c>
      <c r="C136" s="544"/>
      <c r="D136" s="544"/>
      <c r="E136" s="544"/>
      <c r="F136" s="544"/>
      <c r="G136" s="544"/>
      <c r="H136" s="544"/>
      <c r="I136" s="545"/>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row>
    <row r="137" spans="1:41" ht="15" thickBot="1">
      <c r="A137" s="195"/>
      <c r="B137" s="196"/>
      <c r="C137" s="196"/>
      <c r="D137" s="196"/>
      <c r="E137" s="196"/>
      <c r="F137" s="196"/>
      <c r="G137" s="196"/>
      <c r="H137" s="196"/>
      <c r="I137" s="196"/>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row>
    <row r="138" spans="1:41" ht="36.75" thickBot="1">
      <c r="A138" s="191" t="s">
        <v>7</v>
      </c>
      <c r="B138" s="197" t="s">
        <v>8</v>
      </c>
      <c r="C138" s="197" t="s">
        <v>9</v>
      </c>
      <c r="D138" s="192" t="s">
        <v>190</v>
      </c>
      <c r="E138" s="197" t="s">
        <v>191</v>
      </c>
      <c r="F138" s="192" t="s">
        <v>192</v>
      </c>
      <c r="G138" s="542" t="s">
        <v>193</v>
      </c>
      <c r="H138" s="542"/>
      <c r="I138" s="542"/>
      <c r="J138" s="542" t="s">
        <v>13</v>
      </c>
      <c r="K138" s="542"/>
      <c r="L138" s="542"/>
      <c r="M138" s="542" t="s">
        <v>14</v>
      </c>
      <c r="N138" s="542"/>
      <c r="O138" s="542"/>
      <c r="P138" s="542" t="s">
        <v>15</v>
      </c>
      <c r="Q138" s="542"/>
      <c r="R138" s="542"/>
      <c r="S138" s="542" t="s">
        <v>16</v>
      </c>
      <c r="T138" s="542"/>
      <c r="U138" s="542"/>
      <c r="V138" s="542" t="s">
        <v>17</v>
      </c>
      <c r="W138" s="542"/>
      <c r="X138" s="542"/>
      <c r="Y138" s="542" t="s">
        <v>18</v>
      </c>
      <c r="Z138" s="542"/>
      <c r="AA138" s="542"/>
      <c r="AB138" s="542" t="s">
        <v>19</v>
      </c>
      <c r="AC138" s="542"/>
      <c r="AD138" s="542"/>
      <c r="AE138" s="542" t="s">
        <v>20</v>
      </c>
      <c r="AF138" s="542"/>
      <c r="AG138" s="542"/>
      <c r="AH138" s="542" t="s">
        <v>21</v>
      </c>
      <c r="AI138" s="542"/>
      <c r="AJ138" s="542"/>
      <c r="AK138" s="542" t="s">
        <v>22</v>
      </c>
      <c r="AL138" s="542"/>
      <c r="AM138" s="542"/>
      <c r="AN138" s="197" t="s">
        <v>23</v>
      </c>
    </row>
    <row r="139" spans="1:41" s="8" customFormat="1" ht="15" customHeight="1" thickBot="1">
      <c r="A139" s="176"/>
      <c r="F139" s="5"/>
      <c r="G139" s="176" t="s">
        <v>24</v>
      </c>
      <c r="H139" s="176" t="s">
        <v>25</v>
      </c>
      <c r="I139" s="176" t="s">
        <v>26</v>
      </c>
      <c r="J139" s="176" t="s">
        <v>24</v>
      </c>
      <c r="K139" s="176" t="s">
        <v>25</v>
      </c>
      <c r="L139" s="176" t="s">
        <v>26</v>
      </c>
      <c r="M139" s="176" t="s">
        <v>24</v>
      </c>
      <c r="N139" s="176" t="s">
        <v>25</v>
      </c>
      <c r="O139" s="176" t="s">
        <v>26</v>
      </c>
      <c r="P139" s="176" t="s">
        <v>24</v>
      </c>
      <c r="Q139" s="176" t="s">
        <v>25</v>
      </c>
      <c r="R139" s="176" t="s">
        <v>26</v>
      </c>
      <c r="S139" s="176" t="s">
        <v>24</v>
      </c>
      <c r="T139" s="176" t="s">
        <v>25</v>
      </c>
      <c r="U139" s="176" t="s">
        <v>26</v>
      </c>
      <c r="V139" s="176" t="s">
        <v>24</v>
      </c>
      <c r="W139" s="176" t="s">
        <v>25</v>
      </c>
      <c r="X139" s="176" t="s">
        <v>26</v>
      </c>
      <c r="Y139" s="176" t="s">
        <v>24</v>
      </c>
      <c r="Z139" s="176" t="s">
        <v>25</v>
      </c>
      <c r="AA139" s="176" t="s">
        <v>26</v>
      </c>
      <c r="AB139" s="176" t="s">
        <v>24</v>
      </c>
      <c r="AC139" s="176" t="s">
        <v>25</v>
      </c>
      <c r="AD139" s="176" t="s">
        <v>26</v>
      </c>
      <c r="AE139" s="176" t="s">
        <v>24</v>
      </c>
      <c r="AF139" s="176" t="s">
        <v>25</v>
      </c>
      <c r="AG139" s="176" t="s">
        <v>26</v>
      </c>
      <c r="AH139" s="176" t="s">
        <v>24</v>
      </c>
      <c r="AI139" s="176" t="s">
        <v>25</v>
      </c>
      <c r="AJ139" s="176" t="s">
        <v>26</v>
      </c>
      <c r="AK139" s="176" t="s">
        <v>24</v>
      </c>
      <c r="AL139" s="176" t="s">
        <v>25</v>
      </c>
      <c r="AM139" s="176" t="s">
        <v>26</v>
      </c>
      <c r="AN139" s="176"/>
      <c r="AO139" s="5"/>
    </row>
    <row r="140" spans="1:41" ht="45.75" customHeight="1" thickBot="1">
      <c r="A140" s="176">
        <v>16</v>
      </c>
      <c r="B140" s="190" t="s">
        <v>364</v>
      </c>
      <c r="C140" s="176" t="s">
        <v>246</v>
      </c>
      <c r="D140" s="176" t="s">
        <v>32</v>
      </c>
      <c r="E140" s="176">
        <v>18.600000000000001</v>
      </c>
      <c r="F140" s="176">
        <v>2012</v>
      </c>
      <c r="G140" s="190" t="s">
        <v>34</v>
      </c>
      <c r="H140" s="190" t="s">
        <v>34</v>
      </c>
      <c r="I140" s="176">
        <v>19.2</v>
      </c>
      <c r="J140" s="176" t="s">
        <v>34</v>
      </c>
      <c r="K140" s="176" t="s">
        <v>34</v>
      </c>
      <c r="L140" s="158">
        <v>18.600000000000001</v>
      </c>
      <c r="M140" s="194" t="s">
        <v>34</v>
      </c>
      <c r="N140" s="194" t="s">
        <v>34</v>
      </c>
      <c r="O140" s="158">
        <v>18.600000000000001</v>
      </c>
      <c r="P140" s="194" t="s">
        <v>34</v>
      </c>
      <c r="Q140" s="194" t="s">
        <v>34</v>
      </c>
      <c r="R140" s="158">
        <v>18.600000000000001</v>
      </c>
      <c r="S140" s="194" t="s">
        <v>34</v>
      </c>
      <c r="T140" s="194" t="s">
        <v>34</v>
      </c>
      <c r="U140" s="194">
        <v>18.600000000000001</v>
      </c>
      <c r="V140" s="194" t="s">
        <v>34</v>
      </c>
      <c r="W140" s="194" t="s">
        <v>34</v>
      </c>
      <c r="X140" s="194">
        <v>18.600000000000001</v>
      </c>
      <c r="Y140" s="194" t="s">
        <v>34</v>
      </c>
      <c r="Z140" s="194" t="s">
        <v>34</v>
      </c>
      <c r="AA140" s="194">
        <v>18.600000000000001</v>
      </c>
      <c r="AB140" s="194" t="s">
        <v>34</v>
      </c>
      <c r="AC140" s="194" t="s">
        <v>34</v>
      </c>
      <c r="AD140" s="194">
        <v>18.600000000000001</v>
      </c>
      <c r="AE140" s="194" t="s">
        <v>34</v>
      </c>
      <c r="AF140" s="194" t="s">
        <v>34</v>
      </c>
      <c r="AG140" s="194">
        <v>18.600000000000001</v>
      </c>
      <c r="AH140" s="194" t="s">
        <v>34</v>
      </c>
      <c r="AI140" s="194" t="s">
        <v>34</v>
      </c>
      <c r="AJ140" s="194">
        <v>18.600000000000001</v>
      </c>
      <c r="AK140" s="194" t="s">
        <v>34</v>
      </c>
      <c r="AL140" s="194" t="s">
        <v>34</v>
      </c>
      <c r="AM140" s="194">
        <v>18.600000000000001</v>
      </c>
      <c r="AN140" s="190"/>
      <c r="AO140" s="20"/>
    </row>
    <row r="141" spans="1:41" ht="13.5" thickBot="1"/>
    <row r="142" spans="1:41" ht="15" thickBot="1">
      <c r="A142" s="176" t="s">
        <v>1</v>
      </c>
      <c r="B142" s="219" t="s">
        <v>247</v>
      </c>
      <c r="C142" s="220"/>
      <c r="D142" s="220"/>
      <c r="E142" s="220"/>
      <c r="F142" s="220"/>
      <c r="G142" s="177"/>
      <c r="H142" s="177"/>
      <c r="I142" s="221"/>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row>
    <row r="143" spans="1:41" ht="43.5" customHeight="1" thickBot="1">
      <c r="A143" s="176" t="s">
        <v>4</v>
      </c>
      <c r="B143" s="543" t="s">
        <v>248</v>
      </c>
      <c r="C143" s="544"/>
      <c r="D143" s="544"/>
      <c r="E143" s="544"/>
      <c r="F143" s="544"/>
      <c r="G143" s="544"/>
      <c r="H143" s="544"/>
      <c r="I143" s="545"/>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c r="AK143" s="173"/>
      <c r="AL143" s="173"/>
      <c r="AM143" s="173"/>
      <c r="AN143" s="173"/>
    </row>
    <row r="144" spans="1:41" ht="15" thickBot="1">
      <c r="A144" s="176" t="s">
        <v>187</v>
      </c>
      <c r="B144" s="543" t="s">
        <v>249</v>
      </c>
      <c r="C144" s="544"/>
      <c r="D144" s="544"/>
      <c r="E144" s="544"/>
      <c r="F144" s="544"/>
      <c r="G144" s="544"/>
      <c r="H144" s="544"/>
      <c r="I144" s="545"/>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c r="AN144" s="173"/>
    </row>
    <row r="145" spans="1:41" ht="15" thickBot="1">
      <c r="A145" s="195"/>
      <c r="B145" s="196"/>
      <c r="C145" s="196"/>
      <c r="D145" s="196"/>
      <c r="E145" s="196"/>
      <c r="F145" s="196"/>
      <c r="G145" s="196"/>
      <c r="H145" s="196"/>
      <c r="I145" s="196"/>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row>
    <row r="146" spans="1:41" ht="36.75" thickBot="1">
      <c r="A146" s="191" t="s">
        <v>7</v>
      </c>
      <c r="B146" s="197" t="s">
        <v>8</v>
      </c>
      <c r="C146" s="197" t="s">
        <v>9</v>
      </c>
      <c r="D146" s="192" t="s">
        <v>190</v>
      </c>
      <c r="E146" s="197" t="s">
        <v>191</v>
      </c>
      <c r="F146" s="192" t="s">
        <v>192</v>
      </c>
      <c r="G146" s="542" t="s">
        <v>193</v>
      </c>
      <c r="H146" s="542"/>
      <c r="I146" s="542"/>
      <c r="J146" s="542" t="s">
        <v>13</v>
      </c>
      <c r="K146" s="542"/>
      <c r="L146" s="542"/>
      <c r="M146" s="542" t="s">
        <v>14</v>
      </c>
      <c r="N146" s="542"/>
      <c r="O146" s="542"/>
      <c r="P146" s="542" t="s">
        <v>15</v>
      </c>
      <c r="Q146" s="542"/>
      <c r="R146" s="542"/>
      <c r="S146" s="542" t="s">
        <v>16</v>
      </c>
      <c r="T146" s="542"/>
      <c r="U146" s="542"/>
      <c r="V146" s="542" t="s">
        <v>17</v>
      </c>
      <c r="W146" s="542"/>
      <c r="X146" s="542"/>
      <c r="Y146" s="542" t="s">
        <v>18</v>
      </c>
      <c r="Z146" s="542"/>
      <c r="AA146" s="542"/>
      <c r="AB146" s="542" t="s">
        <v>19</v>
      </c>
      <c r="AC146" s="542"/>
      <c r="AD146" s="542"/>
      <c r="AE146" s="542" t="s">
        <v>20</v>
      </c>
      <c r="AF146" s="542"/>
      <c r="AG146" s="542"/>
      <c r="AH146" s="542" t="s">
        <v>21</v>
      </c>
      <c r="AI146" s="542"/>
      <c r="AJ146" s="542"/>
      <c r="AK146" s="542" t="s">
        <v>22</v>
      </c>
      <c r="AL146" s="542"/>
      <c r="AM146" s="542"/>
      <c r="AN146" s="197" t="s">
        <v>23</v>
      </c>
    </row>
    <row r="147" spans="1:41" s="8" customFormat="1" ht="15" customHeight="1" thickBot="1">
      <c r="A147" s="206"/>
      <c r="F147" s="5"/>
      <c r="G147" s="176" t="s">
        <v>24</v>
      </c>
      <c r="H147" s="176" t="s">
        <v>25</v>
      </c>
      <c r="I147" s="176" t="s">
        <v>26</v>
      </c>
      <c r="J147" s="176" t="s">
        <v>24</v>
      </c>
      <c r="K147" s="176" t="s">
        <v>25</v>
      </c>
      <c r="L147" s="176" t="s">
        <v>26</v>
      </c>
      <c r="M147" s="176" t="s">
        <v>24</v>
      </c>
      <c r="N147" s="176" t="s">
        <v>25</v>
      </c>
      <c r="O147" s="176" t="s">
        <v>26</v>
      </c>
      <c r="P147" s="176" t="s">
        <v>24</v>
      </c>
      <c r="Q147" s="176" t="s">
        <v>25</v>
      </c>
      <c r="R147" s="176" t="s">
        <v>26</v>
      </c>
      <c r="S147" s="176" t="s">
        <v>24</v>
      </c>
      <c r="T147" s="176" t="s">
        <v>25</v>
      </c>
      <c r="U147" s="176" t="s">
        <v>26</v>
      </c>
      <c r="V147" s="176" t="s">
        <v>24</v>
      </c>
      <c r="W147" s="176" t="s">
        <v>25</v>
      </c>
      <c r="X147" s="176" t="s">
        <v>26</v>
      </c>
      <c r="Y147" s="176" t="s">
        <v>24</v>
      </c>
      <c r="Z147" s="176" t="s">
        <v>25</v>
      </c>
      <c r="AA147" s="176" t="s">
        <v>26</v>
      </c>
      <c r="AB147" s="176" t="s">
        <v>24</v>
      </c>
      <c r="AC147" s="176" t="s">
        <v>25</v>
      </c>
      <c r="AD147" s="176" t="s">
        <v>26</v>
      </c>
      <c r="AE147" s="176" t="s">
        <v>24</v>
      </c>
      <c r="AF147" s="176" t="s">
        <v>25</v>
      </c>
      <c r="AG147" s="176" t="s">
        <v>26</v>
      </c>
      <c r="AH147" s="176" t="s">
        <v>24</v>
      </c>
      <c r="AI147" s="176" t="s">
        <v>25</v>
      </c>
      <c r="AJ147" s="176" t="s">
        <v>26</v>
      </c>
      <c r="AK147" s="176" t="s">
        <v>24</v>
      </c>
      <c r="AL147" s="176" t="s">
        <v>25</v>
      </c>
      <c r="AM147" s="176" t="s">
        <v>26</v>
      </c>
      <c r="AN147" s="176"/>
      <c r="AO147" s="5"/>
    </row>
    <row r="148" spans="1:41" ht="72.75" customHeight="1" thickBot="1">
      <c r="A148" s="176">
        <v>18</v>
      </c>
      <c r="B148" s="190" t="s">
        <v>250</v>
      </c>
      <c r="C148" s="176" t="s">
        <v>251</v>
      </c>
      <c r="D148" s="176" t="s">
        <v>32</v>
      </c>
      <c r="E148" s="176">
        <v>27.59</v>
      </c>
      <c r="F148" s="176">
        <v>2013</v>
      </c>
      <c r="G148" s="190" t="s">
        <v>34</v>
      </c>
      <c r="H148" s="190" t="s">
        <v>34</v>
      </c>
      <c r="I148" s="176">
        <v>32.69</v>
      </c>
      <c r="J148" s="176" t="s">
        <v>34</v>
      </c>
      <c r="K148" s="176" t="s">
        <v>34</v>
      </c>
      <c r="L148" s="190">
        <v>29.09</v>
      </c>
      <c r="M148" s="194" t="s">
        <v>34</v>
      </c>
      <c r="N148" s="194" t="s">
        <v>34</v>
      </c>
      <c r="O148" s="21">
        <v>29.34</v>
      </c>
      <c r="P148" s="194" t="s">
        <v>34</v>
      </c>
      <c r="Q148" s="194" t="s">
        <v>34</v>
      </c>
      <c r="R148" s="21">
        <v>29.73</v>
      </c>
      <c r="S148" s="194" t="s">
        <v>34</v>
      </c>
      <c r="T148" s="194" t="s">
        <v>34</v>
      </c>
      <c r="U148" s="21">
        <v>31.03</v>
      </c>
      <c r="V148" s="194" t="s">
        <v>34</v>
      </c>
      <c r="W148" s="194" t="s">
        <v>34</v>
      </c>
      <c r="X148" s="194">
        <v>32.35</v>
      </c>
      <c r="Y148" s="190" t="s">
        <v>34</v>
      </c>
      <c r="Z148" s="190" t="s">
        <v>34</v>
      </c>
      <c r="AA148" s="194">
        <v>33.24</v>
      </c>
      <c r="AB148" s="190" t="s">
        <v>34</v>
      </c>
      <c r="AC148" s="190" t="s">
        <v>34</v>
      </c>
      <c r="AD148" s="194">
        <v>33.54</v>
      </c>
      <c r="AE148" s="194" t="s">
        <v>34</v>
      </c>
      <c r="AF148" s="194" t="s">
        <v>34</v>
      </c>
      <c r="AG148" s="194">
        <v>34.19</v>
      </c>
      <c r="AH148" s="194" t="s">
        <v>34</v>
      </c>
      <c r="AI148" s="194" t="s">
        <v>34</v>
      </c>
      <c r="AJ148" s="194">
        <v>34.58</v>
      </c>
      <c r="AK148" s="194" t="s">
        <v>34</v>
      </c>
      <c r="AL148" s="194" t="s">
        <v>34</v>
      </c>
      <c r="AM148" s="194">
        <v>34.799999999999997</v>
      </c>
      <c r="AN148" s="190" t="s">
        <v>919</v>
      </c>
      <c r="AO148" s="40"/>
    </row>
    <row r="149" spans="1:41" ht="15" thickBot="1">
      <c r="A149" s="174"/>
      <c r="B149" s="173"/>
      <c r="C149" s="173"/>
      <c r="D149" s="173"/>
      <c r="E149" s="173"/>
      <c r="F149" s="175"/>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row>
    <row r="150" spans="1:41" ht="15" thickBot="1">
      <c r="A150" s="176" t="s">
        <v>1</v>
      </c>
      <c r="B150" s="543" t="s">
        <v>247</v>
      </c>
      <c r="C150" s="544"/>
      <c r="D150" s="544"/>
      <c r="E150" s="544"/>
      <c r="F150" s="544"/>
      <c r="G150" s="544"/>
      <c r="H150" s="544"/>
      <c r="I150" s="545"/>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row>
    <row r="151" spans="1:41" ht="42.75" customHeight="1" thickBot="1">
      <c r="A151" s="176" t="s">
        <v>4</v>
      </c>
      <c r="B151" s="543" t="s">
        <v>252</v>
      </c>
      <c r="C151" s="544"/>
      <c r="D151" s="544"/>
      <c r="E151" s="544"/>
      <c r="F151" s="544"/>
      <c r="G151" s="544"/>
      <c r="H151" s="544"/>
      <c r="I151" s="545"/>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c r="AK151" s="173"/>
      <c r="AL151" s="173"/>
      <c r="AM151" s="173"/>
      <c r="AN151" s="173"/>
    </row>
    <row r="152" spans="1:41" ht="45.75" customHeight="1" thickBot="1">
      <c r="A152" s="176" t="s">
        <v>187</v>
      </c>
      <c r="B152" s="543" t="s">
        <v>253</v>
      </c>
      <c r="C152" s="544"/>
      <c r="D152" s="544"/>
      <c r="E152" s="544"/>
      <c r="F152" s="544"/>
      <c r="G152" s="544"/>
      <c r="H152" s="544"/>
      <c r="I152" s="545"/>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row>
    <row r="153" spans="1:41" ht="15" thickBot="1">
      <c r="A153" s="195"/>
      <c r="B153" s="196"/>
      <c r="C153" s="196"/>
      <c r="D153" s="196"/>
      <c r="E153" s="196"/>
      <c r="F153" s="196"/>
      <c r="G153" s="196"/>
      <c r="H153" s="196"/>
      <c r="I153" s="196"/>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c r="AK153" s="173"/>
      <c r="AL153" s="173"/>
      <c r="AM153" s="173"/>
      <c r="AN153" s="173"/>
    </row>
    <row r="154" spans="1:41" ht="36.75" thickBot="1">
      <c r="A154" s="191" t="s">
        <v>7</v>
      </c>
      <c r="B154" s="197" t="s">
        <v>8</v>
      </c>
      <c r="C154" s="197" t="s">
        <v>9</v>
      </c>
      <c r="D154" s="192" t="s">
        <v>190</v>
      </c>
      <c r="E154" s="197" t="s">
        <v>191</v>
      </c>
      <c r="F154" s="192" t="s">
        <v>192</v>
      </c>
      <c r="G154" s="542" t="s">
        <v>193</v>
      </c>
      <c r="H154" s="542"/>
      <c r="I154" s="542"/>
      <c r="J154" s="542" t="s">
        <v>13</v>
      </c>
      <c r="K154" s="542"/>
      <c r="L154" s="542"/>
      <c r="M154" s="542" t="s">
        <v>14</v>
      </c>
      <c r="N154" s="542"/>
      <c r="O154" s="542"/>
      <c r="P154" s="542" t="s">
        <v>15</v>
      </c>
      <c r="Q154" s="542"/>
      <c r="R154" s="542"/>
      <c r="S154" s="542" t="s">
        <v>16</v>
      </c>
      <c r="T154" s="542"/>
      <c r="U154" s="542"/>
      <c r="V154" s="542" t="s">
        <v>17</v>
      </c>
      <c r="W154" s="542"/>
      <c r="X154" s="542"/>
      <c r="Y154" s="542" t="s">
        <v>18</v>
      </c>
      <c r="Z154" s="542"/>
      <c r="AA154" s="542"/>
      <c r="AB154" s="542" t="s">
        <v>19</v>
      </c>
      <c r="AC154" s="542"/>
      <c r="AD154" s="542"/>
      <c r="AE154" s="542" t="s">
        <v>20</v>
      </c>
      <c r="AF154" s="542"/>
      <c r="AG154" s="542"/>
      <c r="AH154" s="542" t="s">
        <v>21</v>
      </c>
      <c r="AI154" s="542"/>
      <c r="AJ154" s="542"/>
      <c r="AK154" s="542" t="s">
        <v>22</v>
      </c>
      <c r="AL154" s="542"/>
      <c r="AM154" s="542"/>
      <c r="AN154" s="197" t="s">
        <v>23</v>
      </c>
    </row>
    <row r="155" spans="1:41" s="8" customFormat="1" ht="15" customHeight="1" thickBot="1">
      <c r="A155" s="176"/>
      <c r="F155" s="5"/>
      <c r="G155" s="176" t="s">
        <v>24</v>
      </c>
      <c r="H155" s="176" t="s">
        <v>25</v>
      </c>
      <c r="I155" s="176" t="s">
        <v>26</v>
      </c>
      <c r="J155" s="176" t="s">
        <v>24</v>
      </c>
      <c r="K155" s="176" t="s">
        <v>25</v>
      </c>
      <c r="L155" s="176" t="s">
        <v>26</v>
      </c>
      <c r="M155" s="176" t="s">
        <v>24</v>
      </c>
      <c r="N155" s="176" t="s">
        <v>25</v>
      </c>
      <c r="O155" s="176" t="s">
        <v>26</v>
      </c>
      <c r="P155" s="176" t="s">
        <v>24</v>
      </c>
      <c r="Q155" s="176" t="s">
        <v>25</v>
      </c>
      <c r="R155" s="176" t="s">
        <v>26</v>
      </c>
      <c r="S155" s="176" t="s">
        <v>24</v>
      </c>
      <c r="T155" s="176" t="s">
        <v>25</v>
      </c>
      <c r="U155" s="176" t="s">
        <v>26</v>
      </c>
      <c r="V155" s="176" t="s">
        <v>24</v>
      </c>
      <c r="W155" s="176" t="s">
        <v>25</v>
      </c>
      <c r="X155" s="176" t="s">
        <v>26</v>
      </c>
      <c r="Y155" s="176" t="s">
        <v>24</v>
      </c>
      <c r="Z155" s="176" t="s">
        <v>25</v>
      </c>
      <c r="AA155" s="176" t="s">
        <v>26</v>
      </c>
      <c r="AB155" s="176" t="s">
        <v>24</v>
      </c>
      <c r="AC155" s="176" t="s">
        <v>25</v>
      </c>
      <c r="AD155" s="176" t="s">
        <v>26</v>
      </c>
      <c r="AE155" s="176" t="s">
        <v>24</v>
      </c>
      <c r="AF155" s="176" t="s">
        <v>25</v>
      </c>
      <c r="AG155" s="176" t="s">
        <v>26</v>
      </c>
      <c r="AH155" s="176" t="s">
        <v>24</v>
      </c>
      <c r="AI155" s="176" t="s">
        <v>25</v>
      </c>
      <c r="AJ155" s="176" t="s">
        <v>26</v>
      </c>
      <c r="AK155" s="176" t="s">
        <v>24</v>
      </c>
      <c r="AL155" s="176" t="s">
        <v>25</v>
      </c>
      <c r="AM155" s="176" t="s">
        <v>26</v>
      </c>
      <c r="AN155" s="176"/>
      <c r="AO155" s="5"/>
    </row>
    <row r="156" spans="1:41" ht="71.25" customHeight="1" thickBot="1">
      <c r="A156" s="176">
        <v>19</v>
      </c>
      <c r="B156" s="190" t="s">
        <v>254</v>
      </c>
      <c r="C156" s="176" t="s">
        <v>251</v>
      </c>
      <c r="D156" s="176" t="s">
        <v>32</v>
      </c>
      <c r="E156" s="225">
        <v>23.232900000000001</v>
      </c>
      <c r="F156" s="176">
        <v>2013</v>
      </c>
      <c r="G156" s="190" t="s">
        <v>34</v>
      </c>
      <c r="H156" s="190" t="s">
        <v>34</v>
      </c>
      <c r="I156" s="225">
        <v>37.725900000000003</v>
      </c>
      <c r="J156" s="176" t="s">
        <v>34</v>
      </c>
      <c r="K156" s="176" t="s">
        <v>34</v>
      </c>
      <c r="L156" s="190">
        <v>25.45</v>
      </c>
      <c r="M156" s="194" t="s">
        <v>34</v>
      </c>
      <c r="N156" s="194" t="s">
        <v>34</v>
      </c>
      <c r="O156" s="21">
        <v>26.5</v>
      </c>
      <c r="P156" s="194" t="s">
        <v>34</v>
      </c>
      <c r="Q156" s="194" t="s">
        <v>34</v>
      </c>
      <c r="R156" s="21">
        <v>27.66</v>
      </c>
      <c r="S156" s="194" t="s">
        <v>34</v>
      </c>
      <c r="T156" s="194" t="s">
        <v>34</v>
      </c>
      <c r="U156" s="21">
        <v>27.5</v>
      </c>
      <c r="V156" s="194" t="s">
        <v>34</v>
      </c>
      <c r="W156" s="194" t="s">
        <v>34</v>
      </c>
      <c r="X156" s="194">
        <v>28.26</v>
      </c>
      <c r="Y156" s="190" t="s">
        <v>34</v>
      </c>
      <c r="Z156" s="190" t="s">
        <v>34</v>
      </c>
      <c r="AA156" s="194">
        <v>29.22</v>
      </c>
      <c r="AB156" s="190" t="s">
        <v>34</v>
      </c>
      <c r="AC156" s="190" t="s">
        <v>34</v>
      </c>
      <c r="AD156" s="194">
        <v>29.96</v>
      </c>
      <c r="AE156" s="194" t="s">
        <v>34</v>
      </c>
      <c r="AF156" s="194" t="s">
        <v>34</v>
      </c>
      <c r="AG156" s="194">
        <v>32.07</v>
      </c>
      <c r="AH156" s="194" t="s">
        <v>34</v>
      </c>
      <c r="AI156" s="194" t="s">
        <v>34</v>
      </c>
      <c r="AJ156" s="194">
        <v>33.07</v>
      </c>
      <c r="AK156" s="194" t="s">
        <v>34</v>
      </c>
      <c r="AL156" s="194" t="s">
        <v>34</v>
      </c>
      <c r="AM156" s="194">
        <v>34.299999999999997</v>
      </c>
      <c r="AN156" s="190" t="s">
        <v>920</v>
      </c>
      <c r="AO156" s="40"/>
    </row>
    <row r="157" spans="1:41" ht="15" thickBot="1">
      <c r="A157" s="174"/>
      <c r="B157" s="173"/>
      <c r="C157" s="173"/>
      <c r="D157" s="173"/>
      <c r="E157" s="173"/>
      <c r="F157" s="175"/>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row>
    <row r="158" spans="1:41" ht="15" thickBot="1">
      <c r="A158" s="176" t="s">
        <v>1</v>
      </c>
      <c r="B158" s="543" t="s">
        <v>255</v>
      </c>
      <c r="C158" s="544"/>
      <c r="D158" s="544"/>
      <c r="E158" s="544"/>
      <c r="F158" s="544"/>
      <c r="G158" s="544"/>
      <c r="H158" s="544"/>
      <c r="I158" s="545"/>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226"/>
    </row>
    <row r="159" spans="1:41" ht="72" customHeight="1" thickBot="1">
      <c r="A159" s="176" t="s">
        <v>4</v>
      </c>
      <c r="B159" s="543" t="s">
        <v>256</v>
      </c>
      <c r="C159" s="544"/>
      <c r="D159" s="544"/>
      <c r="E159" s="544"/>
      <c r="F159" s="544"/>
      <c r="G159" s="544"/>
      <c r="H159" s="544"/>
      <c r="I159" s="545"/>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row>
    <row r="160" spans="1:41" ht="27.75" customHeight="1" thickBot="1">
      <c r="A160" s="176" t="s">
        <v>187</v>
      </c>
      <c r="B160" s="543" t="s">
        <v>257</v>
      </c>
      <c r="C160" s="544"/>
      <c r="D160" s="544"/>
      <c r="E160" s="544"/>
      <c r="F160" s="544"/>
      <c r="G160" s="544"/>
      <c r="H160" s="544"/>
      <c r="I160" s="545"/>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row>
    <row r="161" spans="1:41" ht="15" thickBot="1">
      <c r="A161" s="227"/>
      <c r="B161" s="196"/>
      <c r="C161" s="196"/>
      <c r="D161" s="196"/>
      <c r="E161" s="196"/>
      <c r="F161" s="196"/>
      <c r="G161" s="196"/>
      <c r="H161" s="196"/>
      <c r="I161" s="196"/>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row>
    <row r="162" spans="1:41" ht="36.75" thickBot="1">
      <c r="A162" s="191" t="s">
        <v>7</v>
      </c>
      <c r="B162" s="197" t="s">
        <v>8</v>
      </c>
      <c r="C162" s="197" t="s">
        <v>9</v>
      </c>
      <c r="D162" s="192" t="s">
        <v>190</v>
      </c>
      <c r="E162" s="197" t="s">
        <v>191</v>
      </c>
      <c r="F162" s="192" t="s">
        <v>192</v>
      </c>
      <c r="G162" s="542" t="s">
        <v>193</v>
      </c>
      <c r="H162" s="542"/>
      <c r="I162" s="542"/>
      <c r="J162" s="542" t="s">
        <v>13</v>
      </c>
      <c r="K162" s="542"/>
      <c r="L162" s="542"/>
      <c r="M162" s="542" t="s">
        <v>14</v>
      </c>
      <c r="N162" s="542"/>
      <c r="O162" s="542"/>
      <c r="P162" s="542" t="s">
        <v>15</v>
      </c>
      <c r="Q162" s="542"/>
      <c r="R162" s="542"/>
      <c r="S162" s="542" t="s">
        <v>16</v>
      </c>
      <c r="T162" s="542"/>
      <c r="U162" s="542"/>
      <c r="V162" s="542" t="s">
        <v>17</v>
      </c>
      <c r="W162" s="542"/>
      <c r="X162" s="542"/>
      <c r="Y162" s="542" t="s">
        <v>18</v>
      </c>
      <c r="Z162" s="542"/>
      <c r="AA162" s="542"/>
      <c r="AB162" s="542" t="s">
        <v>19</v>
      </c>
      <c r="AC162" s="542"/>
      <c r="AD162" s="542"/>
      <c r="AE162" s="542" t="s">
        <v>20</v>
      </c>
      <c r="AF162" s="542"/>
      <c r="AG162" s="542"/>
      <c r="AH162" s="542" t="s">
        <v>21</v>
      </c>
      <c r="AI162" s="542"/>
      <c r="AJ162" s="542"/>
      <c r="AK162" s="542" t="s">
        <v>22</v>
      </c>
      <c r="AL162" s="542"/>
      <c r="AM162" s="542"/>
      <c r="AN162" s="197" t="s">
        <v>23</v>
      </c>
    </row>
    <row r="163" spans="1:41" s="8" customFormat="1" ht="15" customHeight="1" thickBot="1">
      <c r="A163" s="176"/>
      <c r="F163" s="5"/>
      <c r="G163" s="176" t="s">
        <v>24</v>
      </c>
      <c r="H163" s="176" t="s">
        <v>25</v>
      </c>
      <c r="I163" s="176" t="s">
        <v>26</v>
      </c>
      <c r="J163" s="176" t="s">
        <v>24</v>
      </c>
      <c r="K163" s="176" t="s">
        <v>25</v>
      </c>
      <c r="L163" s="176" t="s">
        <v>26</v>
      </c>
      <c r="M163" s="176" t="s">
        <v>24</v>
      </c>
      <c r="N163" s="176" t="s">
        <v>25</v>
      </c>
      <c r="O163" s="176" t="s">
        <v>26</v>
      </c>
      <c r="P163" s="176" t="s">
        <v>24</v>
      </c>
      <c r="Q163" s="176" t="s">
        <v>25</v>
      </c>
      <c r="R163" s="176" t="s">
        <v>26</v>
      </c>
      <c r="S163" s="176" t="s">
        <v>24</v>
      </c>
      <c r="T163" s="176" t="s">
        <v>25</v>
      </c>
      <c r="U163" s="176" t="s">
        <v>26</v>
      </c>
      <c r="V163" s="176" t="s">
        <v>24</v>
      </c>
      <c r="W163" s="176" t="s">
        <v>25</v>
      </c>
      <c r="X163" s="176" t="s">
        <v>26</v>
      </c>
      <c r="Y163" s="176" t="s">
        <v>24</v>
      </c>
      <c r="Z163" s="176" t="s">
        <v>25</v>
      </c>
      <c r="AA163" s="176" t="s">
        <v>26</v>
      </c>
      <c r="AB163" s="176" t="s">
        <v>24</v>
      </c>
      <c r="AC163" s="176" t="s">
        <v>25</v>
      </c>
      <c r="AD163" s="176" t="s">
        <v>26</v>
      </c>
      <c r="AE163" s="176" t="s">
        <v>24</v>
      </c>
      <c r="AF163" s="176" t="s">
        <v>25</v>
      </c>
      <c r="AG163" s="176" t="s">
        <v>26</v>
      </c>
      <c r="AH163" s="176" t="s">
        <v>24</v>
      </c>
      <c r="AI163" s="176" t="s">
        <v>25</v>
      </c>
      <c r="AJ163" s="176" t="s">
        <v>26</v>
      </c>
      <c r="AK163" s="176" t="s">
        <v>24</v>
      </c>
      <c r="AL163" s="176" t="s">
        <v>25</v>
      </c>
      <c r="AM163" s="176" t="s">
        <v>26</v>
      </c>
      <c r="AN163" s="176"/>
      <c r="AO163" s="22"/>
    </row>
    <row r="164" spans="1:41" ht="102" customHeight="1" thickBot="1">
      <c r="A164" s="176">
        <v>20</v>
      </c>
      <c r="B164" s="190" t="s">
        <v>258</v>
      </c>
      <c r="C164" s="176" t="s">
        <v>125</v>
      </c>
      <c r="D164" s="176" t="s">
        <v>32</v>
      </c>
      <c r="E164" s="211">
        <v>81147</v>
      </c>
      <c r="F164" s="176">
        <v>2013</v>
      </c>
      <c r="G164" s="190" t="s">
        <v>34</v>
      </c>
      <c r="H164" s="190" t="s">
        <v>34</v>
      </c>
      <c r="I164" s="211">
        <v>65672</v>
      </c>
      <c r="J164" s="176" t="s">
        <v>34</v>
      </c>
      <c r="K164" s="176" t="s">
        <v>34</v>
      </c>
      <c r="L164" s="212">
        <v>75782</v>
      </c>
      <c r="M164" s="190" t="s">
        <v>34</v>
      </c>
      <c r="N164" s="190" t="s">
        <v>34</v>
      </c>
      <c r="O164" s="212">
        <v>70871</v>
      </c>
      <c r="P164" s="190" t="s">
        <v>34</v>
      </c>
      <c r="Q164" s="190" t="s">
        <v>34</v>
      </c>
      <c r="R164" s="212">
        <v>66676</v>
      </c>
      <c r="S164" s="190" t="s">
        <v>34</v>
      </c>
      <c r="T164" s="190" t="s">
        <v>34</v>
      </c>
      <c r="U164" s="212">
        <v>62546</v>
      </c>
      <c r="V164" s="190" t="s">
        <v>34</v>
      </c>
      <c r="W164" s="190" t="s">
        <v>34</v>
      </c>
      <c r="X164" s="212">
        <v>57351</v>
      </c>
      <c r="Y164" s="194" t="s">
        <v>34</v>
      </c>
      <c r="Z164" s="194" t="s">
        <v>34</v>
      </c>
      <c r="AA164" s="212">
        <v>53515</v>
      </c>
      <c r="AB164" s="194" t="s">
        <v>34</v>
      </c>
      <c r="AC164" s="194" t="s">
        <v>34</v>
      </c>
      <c r="AD164" s="212">
        <v>49869</v>
      </c>
      <c r="AE164" s="194" t="s">
        <v>34</v>
      </c>
      <c r="AF164" s="194" t="s">
        <v>34</v>
      </c>
      <c r="AG164" s="212">
        <v>46511</v>
      </c>
      <c r="AH164" s="194" t="s">
        <v>34</v>
      </c>
      <c r="AI164" s="194" t="s">
        <v>34</v>
      </c>
      <c r="AJ164" s="212">
        <v>43097</v>
      </c>
      <c r="AK164" s="194" t="s">
        <v>34</v>
      </c>
      <c r="AL164" s="194" t="s">
        <v>34</v>
      </c>
      <c r="AM164" s="212">
        <v>42580</v>
      </c>
      <c r="AN164" s="190" t="s">
        <v>1014</v>
      </c>
      <c r="AO164" s="20"/>
    </row>
    <row r="165" spans="1:41" ht="15" thickBot="1">
      <c r="A165" s="174"/>
      <c r="B165" s="173"/>
      <c r="C165" s="173"/>
      <c r="D165" s="173"/>
      <c r="E165" s="173"/>
      <c r="F165" s="175"/>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row>
    <row r="166" spans="1:41" ht="15" thickBot="1">
      <c r="A166" s="176" t="s">
        <v>1</v>
      </c>
      <c r="B166" s="543" t="s">
        <v>255</v>
      </c>
      <c r="C166" s="544"/>
      <c r="D166" s="544"/>
      <c r="E166" s="544"/>
      <c r="F166" s="544"/>
      <c r="G166" s="544"/>
      <c r="H166" s="544"/>
      <c r="I166" s="545"/>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row>
    <row r="167" spans="1:41" ht="70.5" customHeight="1" thickBot="1">
      <c r="A167" s="176" t="s">
        <v>4</v>
      </c>
      <c r="B167" s="543" t="s">
        <v>259</v>
      </c>
      <c r="C167" s="544"/>
      <c r="D167" s="544"/>
      <c r="E167" s="544"/>
      <c r="F167" s="544"/>
      <c r="G167" s="544"/>
      <c r="H167" s="544"/>
      <c r="I167" s="545"/>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row>
    <row r="168" spans="1:41" ht="15" thickBot="1">
      <c r="A168" s="176" t="s">
        <v>187</v>
      </c>
      <c r="B168" s="543" t="s">
        <v>260</v>
      </c>
      <c r="C168" s="544"/>
      <c r="D168" s="544"/>
      <c r="E168" s="544"/>
      <c r="F168" s="544"/>
      <c r="G168" s="544"/>
      <c r="H168" s="544"/>
      <c r="I168" s="545"/>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row>
    <row r="169" spans="1:41" ht="15" thickBot="1">
      <c r="A169" s="195"/>
      <c r="B169" s="196"/>
      <c r="C169" s="196"/>
      <c r="D169" s="196"/>
      <c r="E169" s="196"/>
      <c r="F169" s="196"/>
      <c r="G169" s="196"/>
      <c r="H169" s="196"/>
      <c r="I169" s="196"/>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row>
    <row r="170" spans="1:41" ht="36.75" thickBot="1">
      <c r="A170" s="191" t="s">
        <v>7</v>
      </c>
      <c r="B170" s="197" t="s">
        <v>8</v>
      </c>
      <c r="C170" s="197" t="s">
        <v>9</v>
      </c>
      <c r="D170" s="192" t="s">
        <v>190</v>
      </c>
      <c r="E170" s="197" t="s">
        <v>191</v>
      </c>
      <c r="F170" s="192" t="s">
        <v>192</v>
      </c>
      <c r="G170" s="542" t="s">
        <v>193</v>
      </c>
      <c r="H170" s="542"/>
      <c r="I170" s="542"/>
      <c r="J170" s="542" t="s">
        <v>13</v>
      </c>
      <c r="K170" s="542"/>
      <c r="L170" s="542"/>
      <c r="M170" s="542" t="s">
        <v>14</v>
      </c>
      <c r="N170" s="542"/>
      <c r="O170" s="542"/>
      <c r="P170" s="542" t="s">
        <v>15</v>
      </c>
      <c r="Q170" s="542"/>
      <c r="R170" s="542"/>
      <c r="S170" s="542" t="s">
        <v>16</v>
      </c>
      <c r="T170" s="542"/>
      <c r="U170" s="542"/>
      <c r="V170" s="542" t="s">
        <v>17</v>
      </c>
      <c r="W170" s="542"/>
      <c r="X170" s="542"/>
      <c r="Y170" s="542" t="s">
        <v>18</v>
      </c>
      <c r="Z170" s="542"/>
      <c r="AA170" s="542"/>
      <c r="AB170" s="542" t="s">
        <v>19</v>
      </c>
      <c r="AC170" s="542"/>
      <c r="AD170" s="542"/>
      <c r="AE170" s="542" t="s">
        <v>20</v>
      </c>
      <c r="AF170" s="542"/>
      <c r="AG170" s="542"/>
      <c r="AH170" s="542" t="s">
        <v>21</v>
      </c>
      <c r="AI170" s="542"/>
      <c r="AJ170" s="542"/>
      <c r="AK170" s="542" t="s">
        <v>22</v>
      </c>
      <c r="AL170" s="542"/>
      <c r="AM170" s="542"/>
      <c r="AN170" s="197" t="s">
        <v>23</v>
      </c>
    </row>
    <row r="171" spans="1:41" s="8" customFormat="1" ht="15" customHeight="1" thickBot="1">
      <c r="A171" s="176"/>
      <c r="F171" s="5"/>
      <c r="G171" s="176" t="s">
        <v>24</v>
      </c>
      <c r="H171" s="176" t="s">
        <v>25</v>
      </c>
      <c r="I171" s="176" t="s">
        <v>26</v>
      </c>
      <c r="J171" s="176" t="s">
        <v>24</v>
      </c>
      <c r="K171" s="176" t="s">
        <v>25</v>
      </c>
      <c r="L171" s="176" t="s">
        <v>26</v>
      </c>
      <c r="M171" s="176" t="s">
        <v>24</v>
      </c>
      <c r="N171" s="176" t="s">
        <v>25</v>
      </c>
      <c r="O171" s="176" t="s">
        <v>26</v>
      </c>
      <c r="P171" s="176" t="s">
        <v>24</v>
      </c>
      <c r="Q171" s="176" t="s">
        <v>25</v>
      </c>
      <c r="R171" s="176" t="s">
        <v>26</v>
      </c>
      <c r="S171" s="176" t="s">
        <v>24</v>
      </c>
      <c r="T171" s="176" t="s">
        <v>25</v>
      </c>
      <c r="U171" s="176" t="s">
        <v>26</v>
      </c>
      <c r="V171" s="176" t="s">
        <v>24</v>
      </c>
      <c r="W171" s="176" t="s">
        <v>25</v>
      </c>
      <c r="X171" s="176" t="s">
        <v>26</v>
      </c>
      <c r="Y171" s="176" t="s">
        <v>24</v>
      </c>
      <c r="Z171" s="176" t="s">
        <v>25</v>
      </c>
      <c r="AA171" s="176" t="s">
        <v>26</v>
      </c>
      <c r="AB171" s="176" t="s">
        <v>24</v>
      </c>
      <c r="AC171" s="176" t="s">
        <v>25</v>
      </c>
      <c r="AD171" s="176" t="s">
        <v>26</v>
      </c>
      <c r="AE171" s="176" t="s">
        <v>24</v>
      </c>
      <c r="AF171" s="176" t="s">
        <v>25</v>
      </c>
      <c r="AG171" s="176" t="s">
        <v>26</v>
      </c>
      <c r="AH171" s="176" t="s">
        <v>24</v>
      </c>
      <c r="AI171" s="176" t="s">
        <v>25</v>
      </c>
      <c r="AJ171" s="176" t="s">
        <v>26</v>
      </c>
      <c r="AK171" s="176" t="s">
        <v>24</v>
      </c>
      <c r="AL171" s="176" t="s">
        <v>25</v>
      </c>
      <c r="AM171" s="176" t="s">
        <v>26</v>
      </c>
      <c r="AN171" s="176"/>
      <c r="AO171" s="22"/>
    </row>
    <row r="172" spans="1:41" ht="61.5" customHeight="1" thickBot="1">
      <c r="A172" s="176">
        <v>21</v>
      </c>
      <c r="B172" s="190" t="s">
        <v>365</v>
      </c>
      <c r="C172" s="176" t="s">
        <v>133</v>
      </c>
      <c r="D172" s="176" t="s">
        <v>32</v>
      </c>
      <c r="E172" s="176">
        <v>7.1</v>
      </c>
      <c r="F172" s="176">
        <v>2012</v>
      </c>
      <c r="G172" s="190" t="s">
        <v>34</v>
      </c>
      <c r="H172" s="190" t="s">
        <v>34</v>
      </c>
      <c r="I172" s="176">
        <v>8.1999999999999993</v>
      </c>
      <c r="J172" s="176" t="s">
        <v>34</v>
      </c>
      <c r="K172" s="176" t="s">
        <v>34</v>
      </c>
      <c r="L172" s="228">
        <v>8</v>
      </c>
      <c r="M172" s="194" t="s">
        <v>34</v>
      </c>
      <c r="N172" s="194" t="s">
        <v>34</v>
      </c>
      <c r="O172" s="190">
        <v>8.4</v>
      </c>
      <c r="P172" s="194" t="s">
        <v>34</v>
      </c>
      <c r="Q172" s="194" t="s">
        <v>34</v>
      </c>
      <c r="R172" s="190">
        <v>8.4</v>
      </c>
      <c r="S172" s="194" t="s">
        <v>34</v>
      </c>
      <c r="T172" s="194" t="s">
        <v>34</v>
      </c>
      <c r="U172" s="194">
        <v>8.5</v>
      </c>
      <c r="V172" s="194" t="s">
        <v>34</v>
      </c>
      <c r="W172" s="194" t="s">
        <v>34</v>
      </c>
      <c r="X172" s="194">
        <v>8.6</v>
      </c>
      <c r="Y172" s="194" t="s">
        <v>34</v>
      </c>
      <c r="Z172" s="194" t="s">
        <v>34</v>
      </c>
      <c r="AA172" s="190">
        <v>8.6999999999999993</v>
      </c>
      <c r="AB172" s="194" t="s">
        <v>34</v>
      </c>
      <c r="AC172" s="194" t="s">
        <v>34</v>
      </c>
      <c r="AD172" s="194">
        <v>7.6</v>
      </c>
      <c r="AE172" s="194" t="s">
        <v>34</v>
      </c>
      <c r="AF172" s="194" t="s">
        <v>34</v>
      </c>
      <c r="AG172" s="194">
        <v>8.6</v>
      </c>
      <c r="AH172" s="194" t="s">
        <v>34</v>
      </c>
      <c r="AI172" s="194" t="s">
        <v>34</v>
      </c>
      <c r="AJ172" s="194">
        <v>8.9</v>
      </c>
      <c r="AK172" s="194" t="s">
        <v>34</v>
      </c>
      <c r="AL172" s="194" t="s">
        <v>34</v>
      </c>
      <c r="AM172" s="190">
        <v>9.4</v>
      </c>
      <c r="AN172" s="190" t="s">
        <v>1013</v>
      </c>
      <c r="AO172" s="20"/>
    </row>
    <row r="173" spans="1:41" ht="15" thickBot="1">
      <c r="A173" s="174"/>
      <c r="B173" s="173"/>
      <c r="C173" s="173"/>
      <c r="D173" s="173"/>
      <c r="E173" s="173"/>
      <c r="F173" s="175"/>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row>
    <row r="174" spans="1:41" ht="15" thickBot="1">
      <c r="A174" s="176" t="s">
        <v>1</v>
      </c>
      <c r="B174" s="543" t="s">
        <v>255</v>
      </c>
      <c r="C174" s="544"/>
      <c r="D174" s="544"/>
      <c r="E174" s="544"/>
      <c r="F174" s="544"/>
      <c r="G174" s="544"/>
      <c r="H174" s="544"/>
      <c r="I174" s="545"/>
      <c r="J174" s="173"/>
      <c r="K174" s="173"/>
      <c r="L174" s="173"/>
      <c r="M174" s="173"/>
      <c r="N174" s="173"/>
      <c r="O174" s="173"/>
      <c r="P174" s="173" t="s">
        <v>261</v>
      </c>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row>
    <row r="175" spans="1:41" ht="56.25" customHeight="1" thickBot="1">
      <c r="A175" s="176" t="s">
        <v>4</v>
      </c>
      <c r="B175" s="543" t="s">
        <v>262</v>
      </c>
      <c r="C175" s="544"/>
      <c r="D175" s="544"/>
      <c r="E175" s="544"/>
      <c r="F175" s="544"/>
      <c r="G175" s="544"/>
      <c r="H175" s="544"/>
      <c r="I175" s="545"/>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row>
    <row r="176" spans="1:41" ht="27" customHeight="1" thickBot="1">
      <c r="A176" s="176" t="s">
        <v>187</v>
      </c>
      <c r="B176" s="543" t="s">
        <v>263</v>
      </c>
      <c r="C176" s="544"/>
      <c r="D176" s="544"/>
      <c r="E176" s="544"/>
      <c r="F176" s="544"/>
      <c r="G176" s="544"/>
      <c r="H176" s="544"/>
      <c r="I176" s="545"/>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row>
    <row r="177" spans="1:41" ht="15" thickBot="1">
      <c r="A177" s="195"/>
      <c r="B177" s="196"/>
      <c r="C177" s="196"/>
      <c r="D177" s="196"/>
      <c r="E177" s="196"/>
      <c r="F177" s="196"/>
      <c r="G177" s="196"/>
      <c r="H177" s="196"/>
      <c r="I177" s="196"/>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row>
    <row r="178" spans="1:41" ht="36.75" thickBot="1">
      <c r="A178" s="191" t="s">
        <v>7</v>
      </c>
      <c r="B178" s="197" t="s">
        <v>8</v>
      </c>
      <c r="C178" s="197" t="s">
        <v>9</v>
      </c>
      <c r="D178" s="192" t="s">
        <v>190</v>
      </c>
      <c r="E178" s="197" t="s">
        <v>191</v>
      </c>
      <c r="F178" s="192" t="s">
        <v>192</v>
      </c>
      <c r="G178" s="542" t="s">
        <v>193</v>
      </c>
      <c r="H178" s="542"/>
      <c r="I178" s="542"/>
      <c r="J178" s="542" t="s">
        <v>13</v>
      </c>
      <c r="K178" s="542"/>
      <c r="L178" s="542"/>
      <c r="M178" s="542" t="s">
        <v>14</v>
      </c>
      <c r="N178" s="542"/>
      <c r="O178" s="542"/>
      <c r="P178" s="542" t="s">
        <v>15</v>
      </c>
      <c r="Q178" s="542"/>
      <c r="R178" s="542"/>
      <c r="S178" s="542" t="s">
        <v>16</v>
      </c>
      <c r="T178" s="542"/>
      <c r="U178" s="542"/>
      <c r="V178" s="542" t="s">
        <v>17</v>
      </c>
      <c r="W178" s="542"/>
      <c r="X178" s="542"/>
      <c r="Y178" s="542" t="s">
        <v>18</v>
      </c>
      <c r="Z178" s="542"/>
      <c r="AA178" s="542"/>
      <c r="AB178" s="542" t="s">
        <v>19</v>
      </c>
      <c r="AC178" s="542"/>
      <c r="AD178" s="542"/>
      <c r="AE178" s="542" t="s">
        <v>20</v>
      </c>
      <c r="AF178" s="542"/>
      <c r="AG178" s="542"/>
      <c r="AH178" s="542" t="s">
        <v>21</v>
      </c>
      <c r="AI178" s="542"/>
      <c r="AJ178" s="542"/>
      <c r="AK178" s="542" t="s">
        <v>22</v>
      </c>
      <c r="AL178" s="542"/>
      <c r="AM178" s="542"/>
      <c r="AN178" s="197" t="s">
        <v>23</v>
      </c>
    </row>
    <row r="179" spans="1:41" s="8" customFormat="1" ht="15" customHeight="1" thickBot="1">
      <c r="A179" s="206"/>
      <c r="F179" s="5"/>
      <c r="G179" s="176" t="s">
        <v>24</v>
      </c>
      <c r="H179" s="176" t="s">
        <v>25</v>
      </c>
      <c r="I179" s="176" t="s">
        <v>26</v>
      </c>
      <c r="J179" s="176" t="s">
        <v>24</v>
      </c>
      <c r="K179" s="176" t="s">
        <v>25</v>
      </c>
      <c r="L179" s="176" t="s">
        <v>26</v>
      </c>
      <c r="M179" s="176" t="s">
        <v>24</v>
      </c>
      <c r="N179" s="176" t="s">
        <v>25</v>
      </c>
      <c r="O179" s="176" t="s">
        <v>26</v>
      </c>
      <c r="P179" s="176" t="s">
        <v>24</v>
      </c>
      <c r="Q179" s="176" t="s">
        <v>25</v>
      </c>
      <c r="R179" s="176" t="s">
        <v>26</v>
      </c>
      <c r="S179" s="176" t="s">
        <v>24</v>
      </c>
      <c r="T179" s="176" t="s">
        <v>25</v>
      </c>
      <c r="U179" s="176" t="s">
        <v>26</v>
      </c>
      <c r="V179" s="176" t="s">
        <v>24</v>
      </c>
      <c r="W179" s="176" t="s">
        <v>25</v>
      </c>
      <c r="X179" s="176" t="s">
        <v>26</v>
      </c>
      <c r="Y179" s="176" t="s">
        <v>24</v>
      </c>
      <c r="Z179" s="176" t="s">
        <v>25</v>
      </c>
      <c r="AA179" s="176" t="s">
        <v>26</v>
      </c>
      <c r="AB179" s="176" t="s">
        <v>24</v>
      </c>
      <c r="AC179" s="176" t="s">
        <v>25</v>
      </c>
      <c r="AD179" s="176" t="s">
        <v>26</v>
      </c>
      <c r="AE179" s="176" t="s">
        <v>24</v>
      </c>
      <c r="AF179" s="176" t="s">
        <v>25</v>
      </c>
      <c r="AG179" s="176" t="s">
        <v>26</v>
      </c>
      <c r="AH179" s="176" t="s">
        <v>24</v>
      </c>
      <c r="AI179" s="176" t="s">
        <v>25</v>
      </c>
      <c r="AJ179" s="176" t="s">
        <v>26</v>
      </c>
      <c r="AK179" s="176" t="s">
        <v>24</v>
      </c>
      <c r="AL179" s="176" t="s">
        <v>25</v>
      </c>
      <c r="AM179" s="176" t="s">
        <v>26</v>
      </c>
      <c r="AN179" s="176"/>
      <c r="AO179" s="5"/>
    </row>
    <row r="180" spans="1:41" ht="41.25" customHeight="1" thickBot="1">
      <c r="A180" s="176">
        <v>22</v>
      </c>
      <c r="B180" s="190" t="s">
        <v>264</v>
      </c>
      <c r="C180" s="176" t="s">
        <v>195</v>
      </c>
      <c r="D180" s="176" t="s">
        <v>32</v>
      </c>
      <c r="E180" s="176">
        <v>12.1</v>
      </c>
      <c r="F180" s="176">
        <v>2013</v>
      </c>
      <c r="G180" s="190" t="s">
        <v>34</v>
      </c>
      <c r="H180" s="190" t="s">
        <v>34</v>
      </c>
      <c r="I180" s="176">
        <v>7.3</v>
      </c>
      <c r="J180" s="176" t="s">
        <v>34</v>
      </c>
      <c r="K180" s="176" t="s">
        <v>34</v>
      </c>
      <c r="L180" s="228">
        <v>12</v>
      </c>
      <c r="M180" s="194" t="s">
        <v>34</v>
      </c>
      <c r="N180" s="194" t="s">
        <v>34</v>
      </c>
      <c r="O180" s="190">
        <v>11.9</v>
      </c>
      <c r="P180" s="194" t="s">
        <v>34</v>
      </c>
      <c r="Q180" s="194" t="s">
        <v>34</v>
      </c>
      <c r="R180" s="21">
        <v>10.5</v>
      </c>
      <c r="S180" s="194" t="s">
        <v>34</v>
      </c>
      <c r="T180" s="194" t="s">
        <v>34</v>
      </c>
      <c r="U180" s="208">
        <v>11</v>
      </c>
      <c r="V180" s="194" t="s">
        <v>34</v>
      </c>
      <c r="W180" s="194" t="s">
        <v>34</v>
      </c>
      <c r="X180" s="194">
        <v>9.9</v>
      </c>
      <c r="Y180" s="194" t="s">
        <v>34</v>
      </c>
      <c r="Z180" s="194" t="s">
        <v>34</v>
      </c>
      <c r="AA180" s="194">
        <v>8.4</v>
      </c>
      <c r="AB180" s="194" t="s">
        <v>34</v>
      </c>
      <c r="AC180" s="194" t="s">
        <v>34</v>
      </c>
      <c r="AD180" s="194" t="s">
        <v>34</v>
      </c>
      <c r="AE180" s="194" t="s">
        <v>34</v>
      </c>
      <c r="AF180" s="194" t="s">
        <v>34</v>
      </c>
      <c r="AG180" s="194" t="s">
        <v>34</v>
      </c>
      <c r="AH180" s="194" t="s">
        <v>34</v>
      </c>
      <c r="AI180" s="194" t="s">
        <v>34</v>
      </c>
      <c r="AJ180" s="194" t="s">
        <v>34</v>
      </c>
      <c r="AK180" s="194" t="s">
        <v>34</v>
      </c>
      <c r="AL180" s="194" t="s">
        <v>34</v>
      </c>
      <c r="AM180" s="194" t="s">
        <v>34</v>
      </c>
      <c r="AN180" s="190" t="s">
        <v>445</v>
      </c>
      <c r="AO180" s="20"/>
    </row>
    <row r="181" spans="1:41" ht="15" thickBot="1">
      <c r="A181" s="174"/>
      <c r="B181" s="173"/>
      <c r="C181" s="173"/>
      <c r="D181" s="173"/>
      <c r="E181" s="173"/>
      <c r="F181" s="175"/>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226"/>
    </row>
    <row r="182" spans="1:41" ht="15" thickBot="1">
      <c r="A182" s="176" t="s">
        <v>1</v>
      </c>
      <c r="B182" s="543" t="s">
        <v>265</v>
      </c>
      <c r="C182" s="544"/>
      <c r="D182" s="544"/>
      <c r="E182" s="544"/>
      <c r="F182" s="544"/>
      <c r="G182" s="544"/>
      <c r="H182" s="544"/>
      <c r="I182" s="545"/>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row>
    <row r="183" spans="1:41" ht="51" customHeight="1" thickBot="1">
      <c r="A183" s="176" t="s">
        <v>4</v>
      </c>
      <c r="B183" s="543" t="s">
        <v>266</v>
      </c>
      <c r="C183" s="544"/>
      <c r="D183" s="544"/>
      <c r="E183" s="544"/>
      <c r="F183" s="544"/>
      <c r="G183" s="544"/>
      <c r="H183" s="544"/>
      <c r="I183" s="545"/>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row>
    <row r="184" spans="1:41" ht="15" thickBot="1">
      <c r="A184" s="176" t="s">
        <v>187</v>
      </c>
      <c r="B184" s="543" t="s">
        <v>267</v>
      </c>
      <c r="C184" s="544"/>
      <c r="D184" s="544"/>
      <c r="E184" s="544"/>
      <c r="F184" s="544"/>
      <c r="G184" s="544"/>
      <c r="H184" s="544"/>
      <c r="I184" s="545"/>
      <c r="J184" s="173"/>
      <c r="K184" s="173"/>
      <c r="L184" s="173"/>
      <c r="M184" s="173"/>
      <c r="N184" s="173"/>
      <c r="O184" s="173"/>
      <c r="P184" s="173"/>
      <c r="Q184" s="173"/>
      <c r="R184" s="173"/>
      <c r="S184" s="173"/>
      <c r="T184" s="173"/>
      <c r="U184" s="173"/>
      <c r="V184" s="173"/>
      <c r="W184" s="173"/>
      <c r="X184" s="173"/>
      <c r="Y184" s="173"/>
      <c r="Z184" s="173"/>
      <c r="AA184" s="173"/>
      <c r="AB184" s="173"/>
      <c r="AC184" s="173"/>
      <c r="AD184" s="173"/>
      <c r="AE184" s="173"/>
      <c r="AF184" s="173"/>
      <c r="AG184" s="173"/>
      <c r="AH184" s="173"/>
      <c r="AI184" s="173"/>
      <c r="AJ184" s="173"/>
      <c r="AK184" s="173"/>
      <c r="AL184" s="173"/>
      <c r="AM184" s="173"/>
      <c r="AN184" s="173"/>
    </row>
    <row r="185" spans="1:41" ht="15" thickBot="1">
      <c r="A185" s="195"/>
      <c r="B185" s="196"/>
      <c r="C185" s="196"/>
      <c r="D185" s="196"/>
      <c r="E185" s="196"/>
      <c r="F185" s="196"/>
      <c r="G185" s="196"/>
      <c r="H185" s="196"/>
      <c r="I185" s="196"/>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3"/>
      <c r="AI185" s="173"/>
      <c r="AJ185" s="173"/>
      <c r="AK185" s="173"/>
      <c r="AL185" s="173"/>
      <c r="AM185" s="173"/>
      <c r="AN185" s="173"/>
    </row>
    <row r="186" spans="1:41" ht="36.75" thickBot="1">
      <c r="A186" s="191" t="s">
        <v>7</v>
      </c>
      <c r="B186" s="197" t="s">
        <v>8</v>
      </c>
      <c r="C186" s="197" t="s">
        <v>9</v>
      </c>
      <c r="D186" s="192" t="s">
        <v>190</v>
      </c>
      <c r="E186" s="197" t="s">
        <v>191</v>
      </c>
      <c r="F186" s="192" t="s">
        <v>192</v>
      </c>
      <c r="G186" s="542" t="s">
        <v>193</v>
      </c>
      <c r="H186" s="542"/>
      <c r="I186" s="542"/>
      <c r="J186" s="542" t="s">
        <v>13</v>
      </c>
      <c r="K186" s="542"/>
      <c r="L186" s="542"/>
      <c r="M186" s="542" t="s">
        <v>14</v>
      </c>
      <c r="N186" s="542"/>
      <c r="O186" s="542"/>
      <c r="P186" s="542" t="s">
        <v>15</v>
      </c>
      <c r="Q186" s="542"/>
      <c r="R186" s="542"/>
      <c r="S186" s="542" t="s">
        <v>16</v>
      </c>
      <c r="T186" s="542"/>
      <c r="U186" s="542"/>
      <c r="V186" s="542" t="s">
        <v>17</v>
      </c>
      <c r="W186" s="542"/>
      <c r="X186" s="542"/>
      <c r="Y186" s="542" t="s">
        <v>18</v>
      </c>
      <c r="Z186" s="542"/>
      <c r="AA186" s="542"/>
      <c r="AB186" s="542" t="s">
        <v>19</v>
      </c>
      <c r="AC186" s="542"/>
      <c r="AD186" s="542"/>
      <c r="AE186" s="542" t="s">
        <v>20</v>
      </c>
      <c r="AF186" s="542"/>
      <c r="AG186" s="542"/>
      <c r="AH186" s="542" t="s">
        <v>21</v>
      </c>
      <c r="AI186" s="542"/>
      <c r="AJ186" s="542"/>
      <c r="AK186" s="542" t="s">
        <v>22</v>
      </c>
      <c r="AL186" s="542"/>
      <c r="AM186" s="542"/>
      <c r="AN186" s="197" t="s">
        <v>23</v>
      </c>
    </row>
    <row r="187" spans="1:41" s="8" customFormat="1" ht="15" customHeight="1" thickBot="1">
      <c r="A187" s="176"/>
      <c r="F187" s="5"/>
      <c r="G187" s="176" t="s">
        <v>24</v>
      </c>
      <c r="H187" s="176" t="s">
        <v>25</v>
      </c>
      <c r="I187" s="176" t="s">
        <v>26</v>
      </c>
      <c r="J187" s="176" t="s">
        <v>24</v>
      </c>
      <c r="K187" s="176" t="s">
        <v>25</v>
      </c>
      <c r="L187" s="176" t="s">
        <v>26</v>
      </c>
      <c r="M187" s="176" t="s">
        <v>24</v>
      </c>
      <c r="N187" s="176" t="s">
        <v>25</v>
      </c>
      <c r="O187" s="176" t="s">
        <v>26</v>
      </c>
      <c r="P187" s="176" t="s">
        <v>24</v>
      </c>
      <c r="Q187" s="176" t="s">
        <v>25</v>
      </c>
      <c r="R187" s="176" t="s">
        <v>26</v>
      </c>
      <c r="S187" s="176" t="s">
        <v>24</v>
      </c>
      <c r="T187" s="176" t="s">
        <v>25</v>
      </c>
      <c r="U187" s="176" t="s">
        <v>26</v>
      </c>
      <c r="V187" s="176" t="s">
        <v>24</v>
      </c>
      <c r="W187" s="176" t="s">
        <v>25</v>
      </c>
      <c r="X187" s="176" t="s">
        <v>26</v>
      </c>
      <c r="Y187" s="176" t="s">
        <v>24</v>
      </c>
      <c r="Z187" s="176" t="s">
        <v>25</v>
      </c>
      <c r="AA187" s="176" t="s">
        <v>26</v>
      </c>
      <c r="AB187" s="176" t="s">
        <v>24</v>
      </c>
      <c r="AC187" s="176" t="s">
        <v>25</v>
      </c>
      <c r="AD187" s="176" t="s">
        <v>26</v>
      </c>
      <c r="AE187" s="176" t="s">
        <v>24</v>
      </c>
      <c r="AF187" s="176" t="s">
        <v>25</v>
      </c>
      <c r="AG187" s="176" t="s">
        <v>26</v>
      </c>
      <c r="AH187" s="176" t="s">
        <v>24</v>
      </c>
      <c r="AI187" s="176" t="s">
        <v>25</v>
      </c>
      <c r="AJ187" s="176" t="s">
        <v>26</v>
      </c>
      <c r="AK187" s="176" t="s">
        <v>24</v>
      </c>
      <c r="AL187" s="176" t="s">
        <v>25</v>
      </c>
      <c r="AM187" s="176" t="s">
        <v>26</v>
      </c>
      <c r="AN187" s="176"/>
      <c r="AO187" s="5"/>
    </row>
    <row r="188" spans="1:41" ht="35.25" customHeight="1" thickBot="1">
      <c r="A188" s="176">
        <v>23</v>
      </c>
      <c r="B188" s="190" t="s">
        <v>268</v>
      </c>
      <c r="C188" s="176" t="s">
        <v>195</v>
      </c>
      <c r="D188" s="176" t="s">
        <v>32</v>
      </c>
      <c r="E188" s="176">
        <v>66.3</v>
      </c>
      <c r="F188" s="176">
        <v>2013</v>
      </c>
      <c r="G188" s="190" t="s">
        <v>34</v>
      </c>
      <c r="H188" s="190" t="s">
        <v>34</v>
      </c>
      <c r="I188" s="176">
        <v>87</v>
      </c>
      <c r="J188" s="176" t="s">
        <v>34</v>
      </c>
      <c r="K188" s="176" t="s">
        <v>34</v>
      </c>
      <c r="L188" s="190">
        <v>73.3</v>
      </c>
      <c r="M188" s="194" t="s">
        <v>34</v>
      </c>
      <c r="N188" s="194" t="s">
        <v>34</v>
      </c>
      <c r="O188" s="190">
        <v>78.400000000000006</v>
      </c>
      <c r="P188" s="194" t="s">
        <v>34</v>
      </c>
      <c r="Q188" s="194" t="s">
        <v>34</v>
      </c>
      <c r="R188" s="21">
        <v>78.099999999999994</v>
      </c>
      <c r="S188" s="194" t="s">
        <v>34</v>
      </c>
      <c r="T188" s="194" t="s">
        <v>34</v>
      </c>
      <c r="U188" s="194">
        <v>81.099999999999994</v>
      </c>
      <c r="V188" s="194" t="s">
        <v>34</v>
      </c>
      <c r="W188" s="194" t="s">
        <v>34</v>
      </c>
      <c r="X188" s="194">
        <v>85.9</v>
      </c>
      <c r="Y188" s="194" t="s">
        <v>34</v>
      </c>
      <c r="Z188" s="194" t="s">
        <v>34</v>
      </c>
      <c r="AA188" s="194">
        <v>86.2</v>
      </c>
      <c r="AB188" s="194" t="s">
        <v>34</v>
      </c>
      <c r="AC188" s="194" t="s">
        <v>34</v>
      </c>
      <c r="AD188" s="208">
        <v>83</v>
      </c>
      <c r="AE188" s="194" t="s">
        <v>34</v>
      </c>
      <c r="AF188" s="194" t="s">
        <v>34</v>
      </c>
      <c r="AG188" s="194">
        <v>86.1</v>
      </c>
      <c r="AH188" s="194" t="s">
        <v>34</v>
      </c>
      <c r="AI188" s="194" t="s">
        <v>34</v>
      </c>
      <c r="AJ188" s="194">
        <v>91.4</v>
      </c>
      <c r="AK188" s="194" t="s">
        <v>34</v>
      </c>
      <c r="AL188" s="194" t="s">
        <v>34</v>
      </c>
      <c r="AM188" s="190">
        <v>93.3</v>
      </c>
      <c r="AN188" s="190"/>
      <c r="AO188" s="20"/>
    </row>
    <row r="189" spans="1:41" ht="15" thickBot="1">
      <c r="A189" s="174"/>
      <c r="B189" s="173"/>
      <c r="C189" s="173"/>
      <c r="D189" s="173"/>
      <c r="E189" s="173"/>
      <c r="F189" s="175"/>
      <c r="G189" s="173"/>
      <c r="H189" s="173"/>
      <c r="I189" s="173"/>
      <c r="J189" s="173"/>
      <c r="K189" s="173"/>
      <c r="L189" s="173"/>
      <c r="M189" s="173"/>
      <c r="N189" s="173"/>
      <c r="O189" s="173"/>
      <c r="P189" s="173"/>
      <c r="Q189" s="173"/>
      <c r="R189" s="173"/>
      <c r="S189" s="173"/>
      <c r="T189" s="173"/>
      <c r="U189" s="173"/>
      <c r="V189" s="173"/>
      <c r="W189" s="173"/>
      <c r="X189" s="173"/>
      <c r="Y189" s="173"/>
      <c r="Z189" s="173"/>
      <c r="AA189" s="173"/>
      <c r="AB189" s="173"/>
      <c r="AC189" s="173"/>
      <c r="AD189" s="173"/>
      <c r="AE189" s="173"/>
      <c r="AF189" s="173"/>
      <c r="AG189" s="173"/>
      <c r="AH189" s="173"/>
      <c r="AI189" s="173"/>
      <c r="AJ189" s="173"/>
      <c r="AK189" s="173"/>
      <c r="AL189" s="173"/>
      <c r="AM189" s="173"/>
      <c r="AN189" s="173"/>
    </row>
    <row r="190" spans="1:41" ht="15" thickBot="1">
      <c r="A190" s="176" t="s">
        <v>1</v>
      </c>
      <c r="B190" s="543" t="s">
        <v>265</v>
      </c>
      <c r="C190" s="544"/>
      <c r="D190" s="544"/>
      <c r="E190" s="544"/>
      <c r="F190" s="544"/>
      <c r="G190" s="544"/>
      <c r="H190" s="544"/>
      <c r="I190" s="545"/>
      <c r="J190" s="173"/>
      <c r="K190" s="173"/>
      <c r="L190" s="173"/>
      <c r="M190" s="173"/>
      <c r="N190" s="173"/>
      <c r="O190" s="173"/>
      <c r="P190" s="173"/>
      <c r="Q190" s="173"/>
      <c r="R190" s="173"/>
      <c r="S190" s="173"/>
      <c r="T190" s="173"/>
      <c r="U190" s="173"/>
      <c r="V190" s="173"/>
      <c r="W190" s="173"/>
      <c r="X190" s="173"/>
      <c r="Y190" s="173"/>
      <c r="Z190" s="173"/>
      <c r="AA190" s="173"/>
      <c r="AB190" s="173"/>
      <c r="AC190" s="173"/>
      <c r="AD190" s="173"/>
      <c r="AE190" s="173"/>
      <c r="AF190" s="173"/>
      <c r="AG190" s="173"/>
      <c r="AH190" s="173"/>
      <c r="AI190" s="173"/>
      <c r="AJ190" s="173"/>
      <c r="AK190" s="173"/>
      <c r="AL190" s="173"/>
      <c r="AM190" s="173"/>
      <c r="AN190" s="173"/>
    </row>
    <row r="191" spans="1:41" ht="46.5" customHeight="1" thickBot="1">
      <c r="A191" s="176" t="s">
        <v>4</v>
      </c>
      <c r="B191" s="543" t="s">
        <v>269</v>
      </c>
      <c r="C191" s="544"/>
      <c r="D191" s="544"/>
      <c r="E191" s="544"/>
      <c r="F191" s="544"/>
      <c r="G191" s="544"/>
      <c r="H191" s="544"/>
      <c r="I191" s="545"/>
      <c r="J191" s="173"/>
      <c r="K191" s="173"/>
      <c r="L191" s="173"/>
      <c r="M191" s="173"/>
      <c r="N191" s="173"/>
      <c r="O191" s="173"/>
      <c r="P191" s="173"/>
      <c r="Q191" s="173"/>
      <c r="R191" s="173"/>
      <c r="S191" s="173"/>
      <c r="T191" s="173"/>
      <c r="U191" s="173"/>
      <c r="V191" s="173"/>
      <c r="W191" s="173"/>
      <c r="X191" s="173"/>
      <c r="Y191" s="173"/>
      <c r="Z191" s="173"/>
      <c r="AA191" s="173"/>
      <c r="AB191" s="173"/>
      <c r="AC191" s="173"/>
      <c r="AD191" s="173"/>
      <c r="AE191" s="173"/>
      <c r="AF191" s="173"/>
      <c r="AG191" s="173"/>
      <c r="AH191" s="173"/>
      <c r="AI191" s="173"/>
      <c r="AJ191" s="173"/>
      <c r="AK191" s="173"/>
      <c r="AL191" s="173"/>
      <c r="AM191" s="173"/>
      <c r="AN191" s="173"/>
    </row>
    <row r="192" spans="1:41" ht="15" thickBot="1">
      <c r="A192" s="176" t="s">
        <v>187</v>
      </c>
      <c r="B192" s="547" t="s">
        <v>270</v>
      </c>
      <c r="C192" s="544"/>
      <c r="D192" s="544"/>
      <c r="E192" s="544"/>
      <c r="F192" s="544"/>
      <c r="G192" s="544"/>
      <c r="H192" s="544"/>
      <c r="I192" s="545"/>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row>
    <row r="193" spans="1:41" ht="15" thickBot="1">
      <c r="A193" s="195"/>
      <c r="B193" s="196"/>
      <c r="C193" s="196"/>
      <c r="D193" s="196"/>
      <c r="E193" s="196"/>
      <c r="F193" s="196"/>
      <c r="G193" s="196"/>
      <c r="H193" s="196"/>
      <c r="I193" s="196"/>
      <c r="J193" s="173"/>
      <c r="K193" s="173"/>
      <c r="L193" s="173"/>
      <c r="M193" s="173"/>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3"/>
      <c r="AI193" s="173"/>
      <c r="AJ193" s="173"/>
      <c r="AK193" s="173"/>
      <c r="AL193" s="173"/>
      <c r="AM193" s="173"/>
      <c r="AN193" s="173"/>
    </row>
    <row r="194" spans="1:41" ht="36.75" thickBot="1">
      <c r="A194" s="191" t="s">
        <v>7</v>
      </c>
      <c r="B194" s="197" t="s">
        <v>8</v>
      </c>
      <c r="C194" s="197" t="s">
        <v>9</v>
      </c>
      <c r="D194" s="192" t="s">
        <v>190</v>
      </c>
      <c r="E194" s="197" t="s">
        <v>191</v>
      </c>
      <c r="F194" s="192" t="s">
        <v>192</v>
      </c>
      <c r="G194" s="542" t="s">
        <v>193</v>
      </c>
      <c r="H194" s="542"/>
      <c r="I194" s="542"/>
      <c r="J194" s="542" t="s">
        <v>13</v>
      </c>
      <c r="K194" s="542"/>
      <c r="L194" s="542"/>
      <c r="M194" s="542" t="s">
        <v>14</v>
      </c>
      <c r="N194" s="542"/>
      <c r="O194" s="542"/>
      <c r="P194" s="542" t="s">
        <v>15</v>
      </c>
      <c r="Q194" s="542"/>
      <c r="R194" s="542"/>
      <c r="S194" s="542" t="s">
        <v>16</v>
      </c>
      <c r="T194" s="542"/>
      <c r="U194" s="542"/>
      <c r="V194" s="542" t="s">
        <v>17</v>
      </c>
      <c r="W194" s="542"/>
      <c r="X194" s="542"/>
      <c r="Y194" s="542" t="s">
        <v>18</v>
      </c>
      <c r="Z194" s="542"/>
      <c r="AA194" s="542"/>
      <c r="AB194" s="542" t="s">
        <v>19</v>
      </c>
      <c r="AC194" s="542"/>
      <c r="AD194" s="542"/>
      <c r="AE194" s="542" t="s">
        <v>20</v>
      </c>
      <c r="AF194" s="542"/>
      <c r="AG194" s="542"/>
      <c r="AH194" s="542" t="s">
        <v>21</v>
      </c>
      <c r="AI194" s="542"/>
      <c r="AJ194" s="542"/>
      <c r="AK194" s="542" t="s">
        <v>22</v>
      </c>
      <c r="AL194" s="542"/>
      <c r="AM194" s="542"/>
      <c r="AN194" s="197" t="s">
        <v>23</v>
      </c>
    </row>
    <row r="195" spans="1:41" s="8" customFormat="1" ht="15" customHeight="1" thickBot="1">
      <c r="A195" s="176"/>
      <c r="F195" s="5"/>
      <c r="G195" s="176" t="s">
        <v>24</v>
      </c>
      <c r="H195" s="176" t="s">
        <v>25</v>
      </c>
      <c r="I195" s="176" t="s">
        <v>26</v>
      </c>
      <c r="J195" s="176" t="s">
        <v>24</v>
      </c>
      <c r="K195" s="176" t="s">
        <v>25</v>
      </c>
      <c r="L195" s="176" t="s">
        <v>26</v>
      </c>
      <c r="M195" s="176" t="s">
        <v>24</v>
      </c>
      <c r="N195" s="176" t="s">
        <v>25</v>
      </c>
      <c r="O195" s="176" t="s">
        <v>26</v>
      </c>
      <c r="P195" s="176" t="s">
        <v>24</v>
      </c>
      <c r="Q195" s="176" t="s">
        <v>25</v>
      </c>
      <c r="R195" s="176" t="s">
        <v>26</v>
      </c>
      <c r="S195" s="176" t="s">
        <v>24</v>
      </c>
      <c r="T195" s="176" t="s">
        <v>25</v>
      </c>
      <c r="U195" s="176" t="s">
        <v>26</v>
      </c>
      <c r="V195" s="176" t="s">
        <v>24</v>
      </c>
      <c r="W195" s="176" t="s">
        <v>25</v>
      </c>
      <c r="X195" s="176" t="s">
        <v>26</v>
      </c>
      <c r="Y195" s="176" t="s">
        <v>24</v>
      </c>
      <c r="Z195" s="176" t="s">
        <v>25</v>
      </c>
      <c r="AA195" s="176" t="s">
        <v>26</v>
      </c>
      <c r="AB195" s="176" t="s">
        <v>24</v>
      </c>
      <c r="AC195" s="176" t="s">
        <v>25</v>
      </c>
      <c r="AD195" s="176" t="s">
        <v>26</v>
      </c>
      <c r="AE195" s="176" t="s">
        <v>24</v>
      </c>
      <c r="AF195" s="176" t="s">
        <v>25</v>
      </c>
      <c r="AG195" s="176" t="s">
        <v>26</v>
      </c>
      <c r="AH195" s="176" t="s">
        <v>24</v>
      </c>
      <c r="AI195" s="176" t="s">
        <v>25</v>
      </c>
      <c r="AJ195" s="176" t="s">
        <v>26</v>
      </c>
      <c r="AK195" s="176" t="s">
        <v>24</v>
      </c>
      <c r="AL195" s="176" t="s">
        <v>25</v>
      </c>
      <c r="AM195" s="176" t="s">
        <v>26</v>
      </c>
      <c r="AN195" s="176"/>
      <c r="AO195" s="5"/>
    </row>
    <row r="196" spans="1:41" ht="94.5" customHeight="1" thickBot="1">
      <c r="A196" s="176">
        <v>24</v>
      </c>
      <c r="B196" s="190" t="s">
        <v>271</v>
      </c>
      <c r="C196" s="176" t="s">
        <v>195</v>
      </c>
      <c r="D196" s="176" t="s">
        <v>32</v>
      </c>
      <c r="E196" s="176">
        <v>63.5</v>
      </c>
      <c r="F196" s="176">
        <v>2014</v>
      </c>
      <c r="G196" s="190" t="s">
        <v>34</v>
      </c>
      <c r="H196" s="190" t="s">
        <v>34</v>
      </c>
      <c r="I196" s="176">
        <v>66.58</v>
      </c>
      <c r="J196" s="176" t="s">
        <v>34</v>
      </c>
      <c r="K196" s="176" t="s">
        <v>34</v>
      </c>
      <c r="L196" s="190">
        <v>63.5</v>
      </c>
      <c r="M196" s="194" t="s">
        <v>34</v>
      </c>
      <c r="N196" s="194" t="s">
        <v>34</v>
      </c>
      <c r="O196" s="21">
        <v>66.099999999999994</v>
      </c>
      <c r="P196" s="194" t="s">
        <v>34</v>
      </c>
      <c r="Q196" s="194" t="s">
        <v>34</v>
      </c>
      <c r="R196" s="21">
        <v>61.5</v>
      </c>
      <c r="S196" s="194" t="s">
        <v>34</v>
      </c>
      <c r="T196" s="194" t="s">
        <v>34</v>
      </c>
      <c r="U196" s="21" t="s">
        <v>34</v>
      </c>
      <c r="V196" s="194" t="s">
        <v>34</v>
      </c>
      <c r="W196" s="194" t="s">
        <v>34</v>
      </c>
      <c r="X196" s="194" t="s">
        <v>34</v>
      </c>
      <c r="Y196" s="194" t="s">
        <v>34</v>
      </c>
      <c r="Z196" s="194" t="s">
        <v>34</v>
      </c>
      <c r="AA196" s="194" t="s">
        <v>34</v>
      </c>
      <c r="AB196" s="194" t="s">
        <v>34</v>
      </c>
      <c r="AC196" s="194" t="s">
        <v>34</v>
      </c>
      <c r="AD196" s="194" t="s">
        <v>34</v>
      </c>
      <c r="AE196" s="194" t="s">
        <v>34</v>
      </c>
      <c r="AF196" s="194" t="s">
        <v>34</v>
      </c>
      <c r="AG196" s="194" t="s">
        <v>34</v>
      </c>
      <c r="AH196" s="194" t="s">
        <v>34</v>
      </c>
      <c r="AI196" s="194" t="s">
        <v>34</v>
      </c>
      <c r="AJ196" s="194" t="s">
        <v>34</v>
      </c>
      <c r="AK196" s="194" t="s">
        <v>34</v>
      </c>
      <c r="AL196" s="194" t="s">
        <v>34</v>
      </c>
      <c r="AM196" s="194" t="s">
        <v>34</v>
      </c>
      <c r="AN196" s="190" t="s">
        <v>436</v>
      </c>
      <c r="AO196" s="20"/>
    </row>
    <row r="197" spans="1:41" ht="42.75" customHeight="1" thickBot="1">
      <c r="A197" s="176">
        <v>69</v>
      </c>
      <c r="B197" s="190" t="s">
        <v>277</v>
      </c>
      <c r="C197" s="176" t="s">
        <v>195</v>
      </c>
      <c r="D197" s="176" t="s">
        <v>32</v>
      </c>
      <c r="E197" s="176">
        <v>45.7</v>
      </c>
      <c r="F197" s="176">
        <v>2014</v>
      </c>
      <c r="G197" s="190" t="s">
        <v>34</v>
      </c>
      <c r="H197" s="190" t="s">
        <v>34</v>
      </c>
      <c r="I197" s="176">
        <v>52.75</v>
      </c>
      <c r="J197" s="176" t="s">
        <v>34</v>
      </c>
      <c r="K197" s="176" t="s">
        <v>34</v>
      </c>
      <c r="L197" s="190">
        <v>45.7</v>
      </c>
      <c r="M197" s="194" t="s">
        <v>34</v>
      </c>
      <c r="N197" s="194" t="s">
        <v>34</v>
      </c>
      <c r="O197" s="190">
        <v>46.8</v>
      </c>
      <c r="P197" s="194" t="s">
        <v>34</v>
      </c>
      <c r="Q197" s="194" t="s">
        <v>34</v>
      </c>
      <c r="R197" s="208">
        <v>47</v>
      </c>
      <c r="S197" s="194" t="s">
        <v>34</v>
      </c>
      <c r="T197" s="194" t="s">
        <v>34</v>
      </c>
      <c r="U197" s="201">
        <v>45.4</v>
      </c>
      <c r="V197" s="194" t="s">
        <v>34</v>
      </c>
      <c r="W197" s="194" t="s">
        <v>34</v>
      </c>
      <c r="X197" s="201">
        <v>50.6</v>
      </c>
      <c r="Y197" s="194" t="s">
        <v>34</v>
      </c>
      <c r="Z197" s="194" t="s">
        <v>34</v>
      </c>
      <c r="AA197" s="190">
        <v>41.2</v>
      </c>
      <c r="AB197" s="194" t="s">
        <v>34</v>
      </c>
      <c r="AC197" s="194" t="s">
        <v>34</v>
      </c>
      <c r="AD197" s="194" t="s">
        <v>34</v>
      </c>
      <c r="AE197" s="194" t="s">
        <v>34</v>
      </c>
      <c r="AF197" s="194" t="s">
        <v>34</v>
      </c>
      <c r="AG197" s="194" t="s">
        <v>34</v>
      </c>
      <c r="AH197" s="194" t="s">
        <v>34</v>
      </c>
      <c r="AI197" s="194" t="s">
        <v>34</v>
      </c>
      <c r="AJ197" s="194" t="s">
        <v>34</v>
      </c>
      <c r="AK197" s="194" t="s">
        <v>34</v>
      </c>
      <c r="AL197" s="194" t="s">
        <v>34</v>
      </c>
      <c r="AM197" s="194" t="s">
        <v>34</v>
      </c>
      <c r="AN197" s="190" t="s">
        <v>437</v>
      </c>
      <c r="AO197" s="20"/>
    </row>
    <row r="198" spans="1:41" ht="15" thickBot="1">
      <c r="A198" s="174"/>
      <c r="B198" s="173"/>
      <c r="C198" s="173"/>
      <c r="D198" s="173"/>
      <c r="E198" s="173"/>
      <c r="F198" s="175"/>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row>
    <row r="199" spans="1:41" ht="15" thickBot="1">
      <c r="A199" s="176" t="s">
        <v>1</v>
      </c>
      <c r="B199" s="543" t="s">
        <v>265</v>
      </c>
      <c r="C199" s="544"/>
      <c r="D199" s="544"/>
      <c r="E199" s="544"/>
      <c r="F199" s="544"/>
      <c r="G199" s="544"/>
      <c r="H199" s="544"/>
      <c r="I199" s="545"/>
      <c r="J199" s="173"/>
      <c r="K199" s="173"/>
      <c r="L199" s="173"/>
      <c r="M199" s="173"/>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3"/>
      <c r="AI199" s="173"/>
      <c r="AJ199" s="173"/>
      <c r="AK199" s="173"/>
      <c r="AL199" s="173"/>
      <c r="AM199" s="173"/>
      <c r="AN199" s="173"/>
    </row>
    <row r="200" spans="1:41" ht="63.75" customHeight="1" thickBot="1">
      <c r="A200" s="176" t="s">
        <v>4</v>
      </c>
      <c r="B200" s="543" t="s">
        <v>272</v>
      </c>
      <c r="C200" s="544"/>
      <c r="D200" s="544"/>
      <c r="E200" s="544"/>
      <c r="F200" s="544"/>
      <c r="G200" s="544"/>
      <c r="H200" s="544"/>
      <c r="I200" s="545"/>
      <c r="J200" s="173"/>
      <c r="K200" s="173"/>
      <c r="L200" s="173"/>
      <c r="M200" s="173"/>
      <c r="N200" s="173"/>
      <c r="O200" s="173"/>
      <c r="P200" s="173"/>
      <c r="Q200" s="173"/>
      <c r="R200" s="173"/>
      <c r="S200" s="173"/>
      <c r="T200" s="173"/>
      <c r="U200" s="173"/>
      <c r="V200" s="173"/>
      <c r="W200" s="173"/>
      <c r="X200" s="173"/>
      <c r="Y200" s="173"/>
      <c r="Z200" s="173"/>
      <c r="AA200" s="173"/>
      <c r="AB200" s="173"/>
      <c r="AC200" s="173"/>
      <c r="AD200" s="173"/>
      <c r="AE200" s="173"/>
      <c r="AF200" s="173"/>
      <c r="AG200" s="173"/>
      <c r="AH200" s="173"/>
      <c r="AI200" s="173"/>
      <c r="AJ200" s="173"/>
      <c r="AK200" s="173"/>
      <c r="AL200" s="173"/>
      <c r="AM200" s="173"/>
      <c r="AN200" s="173"/>
    </row>
    <row r="201" spans="1:41" ht="15" thickBot="1">
      <c r="A201" s="176" t="s">
        <v>187</v>
      </c>
      <c r="B201" s="543" t="s">
        <v>273</v>
      </c>
      <c r="C201" s="544"/>
      <c r="D201" s="544"/>
      <c r="E201" s="544"/>
      <c r="F201" s="544"/>
      <c r="G201" s="544"/>
      <c r="H201" s="544"/>
      <c r="I201" s="545"/>
      <c r="J201" s="173"/>
      <c r="K201" s="173"/>
      <c r="L201" s="173"/>
      <c r="M201" s="173"/>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3"/>
      <c r="AI201" s="173"/>
      <c r="AJ201" s="173"/>
      <c r="AK201" s="173"/>
      <c r="AL201" s="173"/>
      <c r="AM201" s="173"/>
      <c r="AN201" s="173"/>
    </row>
    <row r="202" spans="1:41" ht="15" thickBot="1">
      <c r="A202" s="195"/>
      <c r="B202" s="196"/>
      <c r="C202" s="196"/>
      <c r="D202" s="196"/>
      <c r="E202" s="196"/>
      <c r="F202" s="196"/>
      <c r="G202" s="196"/>
      <c r="H202" s="196"/>
      <c r="I202" s="196"/>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3"/>
      <c r="AI202" s="173"/>
      <c r="AJ202" s="173"/>
      <c r="AK202" s="173"/>
      <c r="AL202" s="173"/>
      <c r="AM202" s="173"/>
      <c r="AN202" s="173"/>
    </row>
    <row r="203" spans="1:41" ht="36.75" thickBot="1">
      <c r="A203" s="191" t="s">
        <v>7</v>
      </c>
      <c r="B203" s="197" t="s">
        <v>8</v>
      </c>
      <c r="C203" s="197" t="s">
        <v>9</v>
      </c>
      <c r="D203" s="192" t="s">
        <v>190</v>
      </c>
      <c r="E203" s="197" t="s">
        <v>191</v>
      </c>
      <c r="F203" s="192" t="s">
        <v>192</v>
      </c>
      <c r="G203" s="542" t="s">
        <v>193</v>
      </c>
      <c r="H203" s="542"/>
      <c r="I203" s="542"/>
      <c r="J203" s="542" t="s">
        <v>13</v>
      </c>
      <c r="K203" s="542"/>
      <c r="L203" s="542"/>
      <c r="M203" s="542" t="s">
        <v>14</v>
      </c>
      <c r="N203" s="542"/>
      <c r="O203" s="542"/>
      <c r="P203" s="542" t="s">
        <v>15</v>
      </c>
      <c r="Q203" s="542"/>
      <c r="R203" s="542"/>
      <c r="S203" s="542" t="s">
        <v>16</v>
      </c>
      <c r="T203" s="542"/>
      <c r="U203" s="542"/>
      <c r="V203" s="542" t="s">
        <v>17</v>
      </c>
      <c r="W203" s="542"/>
      <c r="X203" s="542"/>
      <c r="Y203" s="542" t="s">
        <v>18</v>
      </c>
      <c r="Z203" s="542"/>
      <c r="AA203" s="542"/>
      <c r="AB203" s="542" t="s">
        <v>19</v>
      </c>
      <c r="AC203" s="542"/>
      <c r="AD203" s="542"/>
      <c r="AE203" s="542" t="s">
        <v>20</v>
      </c>
      <c r="AF203" s="542"/>
      <c r="AG203" s="542"/>
      <c r="AH203" s="542" t="s">
        <v>21</v>
      </c>
      <c r="AI203" s="542"/>
      <c r="AJ203" s="542"/>
      <c r="AK203" s="542" t="s">
        <v>22</v>
      </c>
      <c r="AL203" s="542"/>
      <c r="AM203" s="542"/>
      <c r="AN203" s="197" t="s">
        <v>23</v>
      </c>
    </row>
    <row r="204" spans="1:41" s="8" customFormat="1" ht="15" customHeight="1" thickBot="1">
      <c r="A204" s="176"/>
      <c r="F204" s="5"/>
      <c r="G204" s="176" t="s">
        <v>24</v>
      </c>
      <c r="H204" s="176" t="s">
        <v>25</v>
      </c>
      <c r="I204" s="176" t="s">
        <v>26</v>
      </c>
      <c r="J204" s="176" t="s">
        <v>24</v>
      </c>
      <c r="K204" s="176" t="s">
        <v>25</v>
      </c>
      <c r="L204" s="176" t="s">
        <v>26</v>
      </c>
      <c r="M204" s="176" t="s">
        <v>24</v>
      </c>
      <c r="N204" s="176" t="s">
        <v>25</v>
      </c>
      <c r="O204" s="176" t="s">
        <v>26</v>
      </c>
      <c r="P204" s="176" t="s">
        <v>24</v>
      </c>
      <c r="Q204" s="176" t="s">
        <v>25</v>
      </c>
      <c r="R204" s="176" t="s">
        <v>26</v>
      </c>
      <c r="S204" s="176" t="s">
        <v>24</v>
      </c>
      <c r="T204" s="176" t="s">
        <v>25</v>
      </c>
      <c r="U204" s="176" t="s">
        <v>26</v>
      </c>
      <c r="V204" s="176" t="s">
        <v>24</v>
      </c>
      <c r="W204" s="176" t="s">
        <v>25</v>
      </c>
      <c r="X204" s="176" t="s">
        <v>26</v>
      </c>
      <c r="Y204" s="176" t="s">
        <v>24</v>
      </c>
      <c r="Z204" s="176" t="s">
        <v>25</v>
      </c>
      <c r="AA204" s="176" t="s">
        <v>26</v>
      </c>
      <c r="AB204" s="176" t="s">
        <v>24</v>
      </c>
      <c r="AC204" s="176" t="s">
        <v>25</v>
      </c>
      <c r="AD204" s="176" t="s">
        <v>26</v>
      </c>
      <c r="AE204" s="176" t="s">
        <v>24</v>
      </c>
      <c r="AF204" s="176" t="s">
        <v>25</v>
      </c>
      <c r="AG204" s="176" t="s">
        <v>26</v>
      </c>
      <c r="AH204" s="176" t="s">
        <v>24</v>
      </c>
      <c r="AI204" s="176" t="s">
        <v>25</v>
      </c>
      <c r="AJ204" s="176" t="s">
        <v>26</v>
      </c>
      <c r="AK204" s="176" t="s">
        <v>24</v>
      </c>
      <c r="AL204" s="176" t="s">
        <v>25</v>
      </c>
      <c r="AM204" s="176" t="s">
        <v>26</v>
      </c>
      <c r="AN204" s="176"/>
      <c r="AO204" s="5"/>
    </row>
    <row r="205" spans="1:41" ht="81" customHeight="1" thickBot="1">
      <c r="A205" s="176">
        <v>26</v>
      </c>
      <c r="B205" s="190" t="s">
        <v>274</v>
      </c>
      <c r="C205" s="176" t="s">
        <v>195</v>
      </c>
      <c r="D205" s="176" t="s">
        <v>32</v>
      </c>
      <c r="E205" s="176">
        <v>69.5</v>
      </c>
      <c r="F205" s="176">
        <v>2014</v>
      </c>
      <c r="G205" s="190" t="s">
        <v>34</v>
      </c>
      <c r="H205" s="190" t="s">
        <v>34</v>
      </c>
      <c r="I205" s="229">
        <v>81</v>
      </c>
      <c r="J205" s="176" t="s">
        <v>34</v>
      </c>
      <c r="K205" s="176" t="s">
        <v>34</v>
      </c>
      <c r="L205" s="190">
        <v>69.5</v>
      </c>
      <c r="M205" s="194" t="s">
        <v>34</v>
      </c>
      <c r="N205" s="194" t="s">
        <v>34</v>
      </c>
      <c r="O205" s="190">
        <v>73</v>
      </c>
      <c r="P205" s="194" t="s">
        <v>34</v>
      </c>
      <c r="Q205" s="194" t="s">
        <v>34</v>
      </c>
      <c r="R205" s="158">
        <v>77.2</v>
      </c>
      <c r="S205" s="194" t="s">
        <v>34</v>
      </c>
      <c r="T205" s="194" t="s">
        <v>34</v>
      </c>
      <c r="U205" s="201">
        <v>76</v>
      </c>
      <c r="V205" s="194" t="s">
        <v>34</v>
      </c>
      <c r="W205" s="194" t="s">
        <v>34</v>
      </c>
      <c r="X205" s="190">
        <v>77.099999999999994</v>
      </c>
      <c r="Y205" s="194" t="s">
        <v>34</v>
      </c>
      <c r="Z205" s="194" t="s">
        <v>34</v>
      </c>
      <c r="AA205" s="190">
        <v>78.599999999999994</v>
      </c>
      <c r="AB205" s="190"/>
      <c r="AC205" s="190"/>
      <c r="AD205" s="190">
        <v>72.3</v>
      </c>
      <c r="AE205" s="194" t="s">
        <v>34</v>
      </c>
      <c r="AF205" s="194" t="s">
        <v>34</v>
      </c>
      <c r="AG205" s="190">
        <v>71.599999999999994</v>
      </c>
      <c r="AH205" s="194" t="s">
        <v>34</v>
      </c>
      <c r="AI205" s="194" t="s">
        <v>34</v>
      </c>
      <c r="AJ205" s="194">
        <v>74.8</v>
      </c>
      <c r="AK205" s="194" t="s">
        <v>34</v>
      </c>
      <c r="AL205" s="194" t="s">
        <v>34</v>
      </c>
      <c r="AM205" s="190">
        <v>74.599999999999994</v>
      </c>
      <c r="AN205" s="190" t="s">
        <v>438</v>
      </c>
      <c r="AO205" s="20"/>
    </row>
    <row r="206" spans="1:41" ht="102.75" customHeight="1" thickBot="1">
      <c r="A206" s="176">
        <v>27</v>
      </c>
      <c r="B206" s="190" t="s">
        <v>278</v>
      </c>
      <c r="C206" s="176" t="s">
        <v>195</v>
      </c>
      <c r="D206" s="176" t="s">
        <v>32</v>
      </c>
      <c r="E206" s="176">
        <v>48.4</v>
      </c>
      <c r="F206" s="176">
        <v>2013</v>
      </c>
      <c r="G206" s="190"/>
      <c r="H206" s="190"/>
      <c r="I206" s="176">
        <v>52.7</v>
      </c>
      <c r="J206" s="176" t="s">
        <v>34</v>
      </c>
      <c r="K206" s="176" t="s">
        <v>34</v>
      </c>
      <c r="L206" s="190">
        <v>48.4</v>
      </c>
      <c r="M206" s="194" t="s">
        <v>34</v>
      </c>
      <c r="N206" s="194" t="s">
        <v>34</v>
      </c>
      <c r="O206" s="190">
        <v>52.3</v>
      </c>
      <c r="P206" s="194" t="s">
        <v>34</v>
      </c>
      <c r="Q206" s="194" t="s">
        <v>34</v>
      </c>
      <c r="R206" s="158">
        <v>52.5</v>
      </c>
      <c r="S206" s="194" t="s">
        <v>34</v>
      </c>
      <c r="T206" s="194" t="s">
        <v>34</v>
      </c>
      <c r="U206" s="194">
        <v>51.1</v>
      </c>
      <c r="V206" s="194" t="s">
        <v>34</v>
      </c>
      <c r="W206" s="194" t="s">
        <v>34</v>
      </c>
      <c r="X206" s="194">
        <v>51.2</v>
      </c>
      <c r="Y206" s="194" t="s">
        <v>34</v>
      </c>
      <c r="Z206" s="194" t="s">
        <v>34</v>
      </c>
      <c r="AA206" s="194">
        <v>51.9</v>
      </c>
      <c r="AB206" s="194" t="s">
        <v>34</v>
      </c>
      <c r="AC206" s="194" t="s">
        <v>34</v>
      </c>
      <c r="AD206" s="194">
        <v>51.1</v>
      </c>
      <c r="AE206" s="194" t="s">
        <v>34</v>
      </c>
      <c r="AF206" s="194" t="s">
        <v>34</v>
      </c>
      <c r="AG206" s="194">
        <v>49.6</v>
      </c>
      <c r="AH206" s="194" t="s">
        <v>34</v>
      </c>
      <c r="AI206" s="194" t="s">
        <v>34</v>
      </c>
      <c r="AJ206" s="194">
        <v>50.5</v>
      </c>
      <c r="AK206" s="194" t="s">
        <v>34</v>
      </c>
      <c r="AL206" s="194" t="s">
        <v>34</v>
      </c>
      <c r="AM206" s="190">
        <v>50.2</v>
      </c>
      <c r="AN206" s="190"/>
      <c r="AO206" s="20"/>
    </row>
    <row r="207" spans="1:41" ht="13.5" thickBot="1"/>
    <row r="208" spans="1:41" ht="23.25" customHeight="1" thickBot="1">
      <c r="A208" s="176" t="s">
        <v>1</v>
      </c>
      <c r="B208" s="543" t="s">
        <v>344</v>
      </c>
      <c r="C208" s="544"/>
      <c r="D208" s="544"/>
      <c r="E208" s="544"/>
      <c r="F208" s="544"/>
      <c r="G208" s="544"/>
      <c r="H208" s="544"/>
      <c r="I208" s="545"/>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row>
    <row r="209" spans="1:41" ht="28.5" customHeight="1" thickBot="1">
      <c r="A209" s="176" t="s">
        <v>4</v>
      </c>
      <c r="B209" s="543" t="s">
        <v>358</v>
      </c>
      <c r="C209" s="544"/>
      <c r="D209" s="544"/>
      <c r="E209" s="544"/>
      <c r="F209" s="544"/>
      <c r="G209" s="544"/>
      <c r="H209" s="544"/>
      <c r="I209" s="545"/>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173"/>
      <c r="AK209" s="173"/>
      <c r="AL209" s="173"/>
      <c r="AM209" s="173"/>
      <c r="AN209" s="173"/>
    </row>
    <row r="210" spans="1:41" ht="28.5" customHeight="1" thickBot="1">
      <c r="A210" s="176" t="s">
        <v>187</v>
      </c>
      <c r="B210" s="543" t="s">
        <v>357</v>
      </c>
      <c r="C210" s="544"/>
      <c r="D210" s="544"/>
      <c r="E210" s="544"/>
      <c r="F210" s="544"/>
      <c r="G210" s="544"/>
      <c r="H210" s="544"/>
      <c r="I210" s="545"/>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row>
    <row r="211" spans="1:41" ht="15" thickBot="1">
      <c r="A211" s="195"/>
      <c r="B211" s="196"/>
      <c r="C211" s="196"/>
      <c r="D211" s="196"/>
      <c r="E211" s="196"/>
      <c r="F211" s="196"/>
      <c r="G211" s="196"/>
      <c r="H211" s="196"/>
      <c r="I211" s="196"/>
      <c r="J211" s="173"/>
      <c r="K211" s="173"/>
      <c r="L211" s="173"/>
      <c r="M211" s="173"/>
      <c r="N211" s="173"/>
      <c r="O211" s="173"/>
      <c r="P211" s="173"/>
      <c r="Q211" s="173"/>
      <c r="R211" s="173"/>
      <c r="S211" s="173"/>
      <c r="T211" s="173"/>
      <c r="U211" s="173"/>
      <c r="V211" s="173"/>
      <c r="W211" s="173"/>
      <c r="X211" s="173"/>
      <c r="Y211" s="173"/>
      <c r="Z211" s="173"/>
      <c r="AA211" s="173"/>
      <c r="AB211" s="173"/>
      <c r="AC211" s="173"/>
      <c r="AD211" s="173"/>
      <c r="AE211" s="173"/>
      <c r="AF211" s="173"/>
      <c r="AG211" s="173"/>
      <c r="AH211" s="173"/>
      <c r="AI211" s="173"/>
      <c r="AJ211" s="173"/>
      <c r="AK211" s="173"/>
      <c r="AL211" s="173"/>
      <c r="AM211" s="173"/>
      <c r="AN211" s="173"/>
    </row>
    <row r="212" spans="1:41" ht="36.75" thickBot="1">
      <c r="A212" s="191" t="s">
        <v>7</v>
      </c>
      <c r="B212" s="197" t="s">
        <v>8</v>
      </c>
      <c r="C212" s="197" t="s">
        <v>9</v>
      </c>
      <c r="D212" s="192" t="s">
        <v>190</v>
      </c>
      <c r="E212" s="197" t="s">
        <v>191</v>
      </c>
      <c r="F212" s="192" t="s">
        <v>192</v>
      </c>
      <c r="G212" s="542" t="s">
        <v>193</v>
      </c>
      <c r="H212" s="542"/>
      <c r="I212" s="542"/>
      <c r="J212" s="542" t="s">
        <v>13</v>
      </c>
      <c r="K212" s="542"/>
      <c r="L212" s="542"/>
      <c r="M212" s="542" t="s">
        <v>14</v>
      </c>
      <c r="N212" s="542"/>
      <c r="O212" s="542"/>
      <c r="P212" s="542" t="s">
        <v>15</v>
      </c>
      <c r="Q212" s="542"/>
      <c r="R212" s="542"/>
      <c r="S212" s="542" t="s">
        <v>16</v>
      </c>
      <c r="T212" s="542"/>
      <c r="U212" s="542"/>
      <c r="V212" s="542" t="s">
        <v>17</v>
      </c>
      <c r="W212" s="542"/>
      <c r="X212" s="542"/>
      <c r="Y212" s="542" t="s">
        <v>18</v>
      </c>
      <c r="Z212" s="542"/>
      <c r="AA212" s="542"/>
      <c r="AB212" s="542" t="s">
        <v>19</v>
      </c>
      <c r="AC212" s="542"/>
      <c r="AD212" s="542"/>
      <c r="AE212" s="542" t="s">
        <v>20</v>
      </c>
      <c r="AF212" s="542"/>
      <c r="AG212" s="542"/>
      <c r="AH212" s="542" t="s">
        <v>21</v>
      </c>
      <c r="AI212" s="542"/>
      <c r="AJ212" s="542"/>
      <c r="AK212" s="542" t="s">
        <v>22</v>
      </c>
      <c r="AL212" s="542"/>
      <c r="AM212" s="542"/>
      <c r="AN212" s="197" t="s">
        <v>23</v>
      </c>
    </row>
    <row r="213" spans="1:41" ht="13.5" thickBot="1">
      <c r="A213" s="176"/>
      <c r="B213" s="8"/>
      <c r="G213" s="176" t="s">
        <v>24</v>
      </c>
      <c r="H213" s="176" t="s">
        <v>25</v>
      </c>
      <c r="I213" s="176" t="s">
        <v>26</v>
      </c>
      <c r="J213" s="176" t="s">
        <v>24</v>
      </c>
      <c r="K213" s="176" t="s">
        <v>25</v>
      </c>
      <c r="L213" s="176" t="s">
        <v>26</v>
      </c>
      <c r="M213" s="176" t="s">
        <v>24</v>
      </c>
      <c r="N213" s="176" t="s">
        <v>25</v>
      </c>
      <c r="O213" s="176" t="s">
        <v>26</v>
      </c>
      <c r="P213" s="176" t="s">
        <v>24</v>
      </c>
      <c r="Q213" s="176" t="s">
        <v>25</v>
      </c>
      <c r="R213" s="176" t="s">
        <v>26</v>
      </c>
      <c r="S213" s="176" t="s">
        <v>24</v>
      </c>
      <c r="T213" s="176" t="s">
        <v>25</v>
      </c>
      <c r="U213" s="176" t="s">
        <v>26</v>
      </c>
      <c r="V213" s="176" t="s">
        <v>24</v>
      </c>
      <c r="W213" s="176" t="s">
        <v>25</v>
      </c>
      <c r="X213" s="176" t="s">
        <v>26</v>
      </c>
      <c r="Y213" s="176" t="s">
        <v>24</v>
      </c>
      <c r="Z213" s="176" t="s">
        <v>25</v>
      </c>
      <c r="AA213" s="176" t="s">
        <v>26</v>
      </c>
      <c r="AB213" s="176" t="s">
        <v>24</v>
      </c>
      <c r="AC213" s="176" t="s">
        <v>25</v>
      </c>
      <c r="AD213" s="176" t="s">
        <v>26</v>
      </c>
      <c r="AE213" s="176" t="s">
        <v>24</v>
      </c>
      <c r="AF213" s="176" t="s">
        <v>25</v>
      </c>
      <c r="AG213" s="176" t="s">
        <v>26</v>
      </c>
      <c r="AH213" s="176" t="s">
        <v>24</v>
      </c>
      <c r="AI213" s="176" t="s">
        <v>25</v>
      </c>
      <c r="AJ213" s="176" t="s">
        <v>26</v>
      </c>
      <c r="AK213" s="176" t="s">
        <v>24</v>
      </c>
      <c r="AL213" s="176" t="s">
        <v>25</v>
      </c>
      <c r="AM213" s="176" t="s">
        <v>26</v>
      </c>
      <c r="AN213" s="176"/>
    </row>
    <row r="214" spans="1:41" ht="78.75" customHeight="1" thickBot="1">
      <c r="A214" s="176">
        <v>21</v>
      </c>
      <c r="B214" s="190" t="s">
        <v>365</v>
      </c>
      <c r="C214" s="176" t="s">
        <v>133</v>
      </c>
      <c r="D214" s="176" t="s">
        <v>32</v>
      </c>
      <c r="E214" s="176">
        <v>7.6</v>
      </c>
      <c r="F214" s="176">
        <v>2020</v>
      </c>
      <c r="G214" s="190" t="s">
        <v>34</v>
      </c>
      <c r="H214" s="190" t="s">
        <v>34</v>
      </c>
      <c r="I214" s="176">
        <v>8.6999999999999993</v>
      </c>
      <c r="J214" s="176" t="s">
        <v>34</v>
      </c>
      <c r="K214" s="176" t="s">
        <v>34</v>
      </c>
      <c r="L214" s="176" t="s">
        <v>34</v>
      </c>
      <c r="M214" s="194" t="s">
        <v>34</v>
      </c>
      <c r="N214" s="194" t="s">
        <v>34</v>
      </c>
      <c r="O214" s="176" t="s">
        <v>34</v>
      </c>
      <c r="P214" s="194" t="s">
        <v>34</v>
      </c>
      <c r="Q214" s="194" t="s">
        <v>34</v>
      </c>
      <c r="R214" s="176" t="s">
        <v>34</v>
      </c>
      <c r="S214" s="194" t="s">
        <v>34</v>
      </c>
      <c r="T214" s="194" t="s">
        <v>34</v>
      </c>
      <c r="U214" s="176" t="s">
        <v>34</v>
      </c>
      <c r="V214" s="194" t="s">
        <v>34</v>
      </c>
      <c r="W214" s="194" t="s">
        <v>34</v>
      </c>
      <c r="X214" s="176" t="s">
        <v>34</v>
      </c>
      <c r="Y214" s="194" t="s">
        <v>34</v>
      </c>
      <c r="Z214" s="194" t="s">
        <v>34</v>
      </c>
      <c r="AA214" s="176" t="s">
        <v>34</v>
      </c>
      <c r="AB214" s="194" t="s">
        <v>34</v>
      </c>
      <c r="AC214" s="194" t="s">
        <v>34</v>
      </c>
      <c r="AD214" s="194">
        <v>7.6</v>
      </c>
      <c r="AE214" s="194" t="s">
        <v>34</v>
      </c>
      <c r="AF214" s="194" t="s">
        <v>34</v>
      </c>
      <c r="AG214" s="194">
        <v>8.6</v>
      </c>
      <c r="AH214" s="194" t="s">
        <v>34</v>
      </c>
      <c r="AI214" s="194" t="s">
        <v>34</v>
      </c>
      <c r="AJ214" s="194">
        <v>8.9</v>
      </c>
      <c r="AK214" s="194" t="s">
        <v>34</v>
      </c>
      <c r="AL214" s="194" t="s">
        <v>34</v>
      </c>
      <c r="AM214" s="190">
        <v>9.4</v>
      </c>
      <c r="AN214" s="190"/>
    </row>
    <row r="215" spans="1:41" ht="13.5" thickBot="1"/>
    <row r="216" spans="1:41" ht="15" thickBot="1">
      <c r="A216" s="176" t="s">
        <v>1</v>
      </c>
      <c r="B216" s="543" t="s">
        <v>344</v>
      </c>
      <c r="C216" s="544"/>
      <c r="D216" s="544"/>
      <c r="E216" s="544"/>
      <c r="F216" s="544"/>
      <c r="G216" s="544"/>
      <c r="H216" s="544"/>
      <c r="I216" s="545"/>
      <c r="J216" s="173"/>
      <c r="K216" s="173"/>
      <c r="L216" s="173"/>
      <c r="M216" s="173"/>
      <c r="N216" s="173"/>
      <c r="O216" s="173"/>
      <c r="P216" s="173"/>
      <c r="Q216" s="173"/>
      <c r="R216" s="173"/>
      <c r="S216" s="173"/>
      <c r="T216" s="173"/>
      <c r="U216" s="173"/>
      <c r="V216" s="173"/>
      <c r="W216" s="173"/>
      <c r="X216" s="173"/>
      <c r="Y216" s="173"/>
      <c r="Z216" s="173"/>
      <c r="AA216" s="173"/>
      <c r="AB216" s="173"/>
      <c r="AC216" s="173"/>
      <c r="AD216" s="173"/>
      <c r="AE216" s="173"/>
      <c r="AF216" s="173"/>
      <c r="AG216" s="173"/>
      <c r="AH216" s="173"/>
      <c r="AI216" s="173"/>
      <c r="AJ216" s="173"/>
      <c r="AK216" s="173"/>
      <c r="AL216" s="173"/>
      <c r="AM216" s="173"/>
      <c r="AN216" s="173"/>
      <c r="AO216" s="5"/>
    </row>
    <row r="217" spans="1:41" ht="39" customHeight="1" thickBot="1">
      <c r="A217" s="176" t="s">
        <v>4</v>
      </c>
      <c r="B217" s="543" t="s">
        <v>358</v>
      </c>
      <c r="C217" s="544"/>
      <c r="D217" s="544"/>
      <c r="E217" s="544"/>
      <c r="F217" s="544"/>
      <c r="G217" s="544"/>
      <c r="H217" s="544"/>
      <c r="I217" s="545"/>
      <c r="J217" s="173"/>
      <c r="K217" s="173"/>
      <c r="L217" s="173"/>
      <c r="M217" s="173"/>
      <c r="N217" s="173"/>
      <c r="O217" s="173"/>
      <c r="P217" s="173"/>
      <c r="Q217" s="173"/>
      <c r="R217" s="173"/>
      <c r="S217" s="173"/>
      <c r="T217" s="173"/>
      <c r="U217" s="173"/>
      <c r="V217" s="173"/>
      <c r="W217" s="173"/>
      <c r="X217" s="173"/>
      <c r="Y217" s="173"/>
      <c r="Z217" s="173"/>
      <c r="AA217" s="173"/>
      <c r="AB217" s="173"/>
      <c r="AC217" s="173"/>
      <c r="AD217" s="173"/>
      <c r="AE217" s="173"/>
      <c r="AF217" s="173"/>
      <c r="AG217" s="173"/>
      <c r="AH217" s="173"/>
      <c r="AI217" s="173"/>
      <c r="AJ217" s="173"/>
      <c r="AK217" s="173"/>
      <c r="AL217" s="173"/>
      <c r="AM217" s="173"/>
      <c r="AN217" s="173"/>
      <c r="AO217" s="20"/>
    </row>
    <row r="218" spans="1:41" ht="30" customHeight="1" thickBot="1">
      <c r="A218" s="176" t="s">
        <v>187</v>
      </c>
      <c r="B218" s="543" t="s">
        <v>359</v>
      </c>
      <c r="C218" s="544"/>
      <c r="D218" s="544"/>
      <c r="E218" s="544"/>
      <c r="F218" s="544"/>
      <c r="G218" s="544"/>
      <c r="H218" s="544"/>
      <c r="I218" s="545"/>
      <c r="J218" s="173"/>
      <c r="K218" s="173"/>
      <c r="L218" s="173"/>
      <c r="M218" s="173"/>
      <c r="N218" s="173"/>
      <c r="O218" s="173"/>
      <c r="P218" s="173"/>
      <c r="Q218" s="173"/>
      <c r="R218" s="173"/>
      <c r="S218" s="173"/>
      <c r="T218" s="173"/>
      <c r="U218" s="173"/>
      <c r="V218" s="173"/>
      <c r="W218" s="173"/>
      <c r="X218" s="173"/>
      <c r="Y218" s="173"/>
      <c r="Z218" s="173"/>
      <c r="AA218" s="173"/>
      <c r="AB218" s="173"/>
      <c r="AC218" s="173"/>
      <c r="AD218" s="173"/>
      <c r="AE218" s="173"/>
      <c r="AF218" s="173"/>
      <c r="AG218" s="173"/>
      <c r="AH218" s="173"/>
      <c r="AI218" s="173"/>
      <c r="AJ218" s="173"/>
      <c r="AK218" s="173"/>
      <c r="AL218" s="173"/>
      <c r="AM218" s="173"/>
      <c r="AN218" s="173"/>
      <c r="AO218" s="20"/>
    </row>
    <row r="219" spans="1:41" ht="15" thickBot="1">
      <c r="A219" s="195"/>
      <c r="B219" s="196"/>
      <c r="C219" s="196"/>
      <c r="D219" s="196"/>
      <c r="E219" s="196"/>
      <c r="F219" s="196"/>
      <c r="G219" s="196"/>
      <c r="H219" s="196"/>
      <c r="I219" s="196"/>
      <c r="J219" s="173"/>
      <c r="K219" s="173"/>
      <c r="L219" s="173"/>
      <c r="M219" s="173"/>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row>
    <row r="220" spans="1:41" ht="36.75" customHeight="1" thickBot="1">
      <c r="A220" s="191" t="s">
        <v>7</v>
      </c>
      <c r="B220" s="197" t="s">
        <v>8</v>
      </c>
      <c r="C220" s="197" t="s">
        <v>9</v>
      </c>
      <c r="D220" s="192" t="s">
        <v>190</v>
      </c>
      <c r="E220" s="197" t="s">
        <v>191</v>
      </c>
      <c r="F220" s="192" t="s">
        <v>192</v>
      </c>
      <c r="G220" s="542" t="s">
        <v>193</v>
      </c>
      <c r="H220" s="542"/>
      <c r="I220" s="542"/>
      <c r="J220" s="542" t="s">
        <v>13</v>
      </c>
      <c r="K220" s="542"/>
      <c r="L220" s="542"/>
      <c r="M220" s="542" t="s">
        <v>14</v>
      </c>
      <c r="N220" s="542"/>
      <c r="O220" s="542"/>
      <c r="P220" s="542" t="s">
        <v>15</v>
      </c>
      <c r="Q220" s="542"/>
      <c r="R220" s="542"/>
      <c r="S220" s="542" t="s">
        <v>16</v>
      </c>
      <c r="T220" s="542"/>
      <c r="U220" s="542"/>
      <c r="V220" s="542" t="s">
        <v>17</v>
      </c>
      <c r="W220" s="542"/>
      <c r="X220" s="542"/>
      <c r="Y220" s="542" t="s">
        <v>18</v>
      </c>
      <c r="Z220" s="542"/>
      <c r="AA220" s="542"/>
      <c r="AB220" s="542" t="s">
        <v>19</v>
      </c>
      <c r="AC220" s="542"/>
      <c r="AD220" s="542"/>
      <c r="AE220" s="542" t="s">
        <v>20</v>
      </c>
      <c r="AF220" s="542"/>
      <c r="AG220" s="542"/>
      <c r="AH220" s="542" t="s">
        <v>21</v>
      </c>
      <c r="AI220" s="542"/>
      <c r="AJ220" s="542"/>
      <c r="AK220" s="542" t="s">
        <v>22</v>
      </c>
      <c r="AL220" s="542"/>
      <c r="AM220" s="542"/>
      <c r="AN220" s="197" t="s">
        <v>23</v>
      </c>
    </row>
    <row r="221" spans="1:41" ht="13.5" thickBot="1">
      <c r="A221" s="176"/>
      <c r="B221" s="8"/>
      <c r="G221" s="176" t="s">
        <v>24</v>
      </c>
      <c r="H221" s="176" t="s">
        <v>25</v>
      </c>
      <c r="I221" s="176" t="s">
        <v>26</v>
      </c>
      <c r="J221" s="176" t="s">
        <v>24</v>
      </c>
      <c r="K221" s="176" t="s">
        <v>25</v>
      </c>
      <c r="L221" s="176" t="s">
        <v>26</v>
      </c>
      <c r="M221" s="176" t="s">
        <v>24</v>
      </c>
      <c r="N221" s="176" t="s">
        <v>25</v>
      </c>
      <c r="O221" s="176" t="s">
        <v>26</v>
      </c>
      <c r="P221" s="176" t="s">
        <v>24</v>
      </c>
      <c r="Q221" s="176" t="s">
        <v>25</v>
      </c>
      <c r="R221" s="176" t="s">
        <v>26</v>
      </c>
      <c r="S221" s="176" t="s">
        <v>24</v>
      </c>
      <c r="T221" s="176" t="s">
        <v>25</v>
      </c>
      <c r="U221" s="176" t="s">
        <v>26</v>
      </c>
      <c r="V221" s="176" t="s">
        <v>24</v>
      </c>
      <c r="W221" s="176" t="s">
        <v>25</v>
      </c>
      <c r="X221" s="176" t="s">
        <v>26</v>
      </c>
      <c r="Y221" s="176" t="s">
        <v>24</v>
      </c>
      <c r="Z221" s="176" t="s">
        <v>25</v>
      </c>
      <c r="AA221" s="176" t="s">
        <v>26</v>
      </c>
      <c r="AB221" s="176" t="s">
        <v>24</v>
      </c>
      <c r="AC221" s="176" t="s">
        <v>25</v>
      </c>
      <c r="AD221" s="176" t="s">
        <v>26</v>
      </c>
      <c r="AE221" s="176" t="s">
        <v>24</v>
      </c>
      <c r="AF221" s="176" t="s">
        <v>25</v>
      </c>
      <c r="AG221" s="176" t="s">
        <v>26</v>
      </c>
      <c r="AH221" s="176" t="s">
        <v>24</v>
      </c>
      <c r="AI221" s="176" t="s">
        <v>25</v>
      </c>
      <c r="AJ221" s="176" t="s">
        <v>26</v>
      </c>
      <c r="AK221" s="176" t="s">
        <v>24</v>
      </c>
      <c r="AL221" s="176" t="s">
        <v>25</v>
      </c>
      <c r="AM221" s="176" t="s">
        <v>26</v>
      </c>
      <c r="AN221" s="176"/>
    </row>
    <row r="222" spans="1:41" ht="71.25" customHeight="1" thickBot="1">
      <c r="A222" s="176">
        <v>10</v>
      </c>
      <c r="B222" s="190" t="s">
        <v>223</v>
      </c>
      <c r="C222" s="176" t="s">
        <v>224</v>
      </c>
      <c r="D222" s="176" t="s">
        <v>32</v>
      </c>
      <c r="E222" s="176">
        <v>21.14</v>
      </c>
      <c r="F222" s="176">
        <v>2020</v>
      </c>
      <c r="G222" s="190" t="s">
        <v>34</v>
      </c>
      <c r="H222" s="190" t="s">
        <v>34</v>
      </c>
      <c r="I222" s="176">
        <v>17.84</v>
      </c>
      <c r="J222" s="176" t="s">
        <v>34</v>
      </c>
      <c r="K222" s="176" t="s">
        <v>34</v>
      </c>
      <c r="L222" s="176" t="s">
        <v>34</v>
      </c>
      <c r="M222" s="190"/>
      <c r="N222" s="190"/>
      <c r="O222" s="176" t="s">
        <v>34</v>
      </c>
      <c r="P222" s="190"/>
      <c r="Q222" s="190"/>
      <c r="R222" s="176" t="s">
        <v>34</v>
      </c>
      <c r="S222" s="194" t="s">
        <v>34</v>
      </c>
      <c r="T222" s="194" t="s">
        <v>34</v>
      </c>
      <c r="U222" s="176" t="s">
        <v>34</v>
      </c>
      <c r="V222" s="194" t="s">
        <v>34</v>
      </c>
      <c r="W222" s="194" t="s">
        <v>34</v>
      </c>
      <c r="X222" s="176" t="s">
        <v>34</v>
      </c>
      <c r="Y222" s="194" t="s">
        <v>34</v>
      </c>
      <c r="Z222" s="194" t="s">
        <v>34</v>
      </c>
      <c r="AA222" s="176" t="s">
        <v>34</v>
      </c>
      <c r="AB222" s="194" t="s">
        <v>34</v>
      </c>
      <c r="AC222" s="194" t="s">
        <v>34</v>
      </c>
      <c r="AD222" s="190">
        <v>20.73</v>
      </c>
      <c r="AE222" s="190" t="s">
        <v>34</v>
      </c>
      <c r="AF222" s="190" t="s">
        <v>34</v>
      </c>
      <c r="AG222" s="194">
        <v>23.07</v>
      </c>
      <c r="AH222" s="194" t="s">
        <v>34</v>
      </c>
      <c r="AI222" s="194" t="s">
        <v>34</v>
      </c>
      <c r="AJ222" s="194">
        <v>23.1</v>
      </c>
      <c r="AK222" s="194" t="s">
        <v>34</v>
      </c>
      <c r="AL222" s="194" t="s">
        <v>34</v>
      </c>
      <c r="AM222" s="190">
        <v>19.28</v>
      </c>
      <c r="AN222" s="190" t="s">
        <v>923</v>
      </c>
    </row>
    <row r="223" spans="1:41" ht="13.5" thickBot="1"/>
    <row r="224" spans="1:41" ht="15" thickBot="1">
      <c r="A224" s="176" t="s">
        <v>1</v>
      </c>
      <c r="B224" s="543" t="s">
        <v>344</v>
      </c>
      <c r="C224" s="544"/>
      <c r="D224" s="544"/>
      <c r="E224" s="544"/>
      <c r="F224" s="544"/>
      <c r="G224" s="544"/>
      <c r="H224" s="544"/>
      <c r="I224" s="545"/>
      <c r="J224" s="173"/>
      <c r="K224" s="173"/>
      <c r="L224" s="173"/>
      <c r="M224" s="173"/>
      <c r="N224" s="173"/>
      <c r="O224" s="173"/>
      <c r="P224" s="173"/>
      <c r="Q224" s="173"/>
      <c r="R224" s="173"/>
      <c r="S224" s="173"/>
      <c r="T224" s="173"/>
      <c r="U224" s="173"/>
      <c r="V224" s="173"/>
      <c r="W224" s="173"/>
      <c r="X224" s="173"/>
      <c r="Y224" s="173"/>
      <c r="Z224" s="173"/>
      <c r="AA224" s="173"/>
      <c r="AB224" s="173"/>
      <c r="AC224" s="173"/>
      <c r="AD224" s="173"/>
      <c r="AE224" s="173"/>
      <c r="AF224" s="173"/>
      <c r="AG224" s="173"/>
      <c r="AH224" s="173"/>
      <c r="AI224" s="173"/>
      <c r="AJ224" s="173"/>
      <c r="AK224" s="173"/>
      <c r="AL224" s="173"/>
      <c r="AM224" s="173"/>
      <c r="AN224" s="173"/>
    </row>
    <row r="225" spans="1:40" ht="29.25" customHeight="1" thickBot="1">
      <c r="A225" s="176" t="s">
        <v>4</v>
      </c>
      <c r="B225" s="543" t="s">
        <v>358</v>
      </c>
      <c r="C225" s="544"/>
      <c r="D225" s="544"/>
      <c r="E225" s="544"/>
      <c r="F225" s="544"/>
      <c r="G225" s="544"/>
      <c r="H225" s="544"/>
      <c r="I225" s="545"/>
      <c r="J225" s="173"/>
      <c r="K225" s="173"/>
      <c r="L225" s="173"/>
      <c r="M225" s="173"/>
      <c r="N225" s="173"/>
      <c r="O225" s="173"/>
      <c r="P225" s="173"/>
      <c r="Q225" s="173"/>
      <c r="R225" s="173"/>
      <c r="S225" s="173"/>
      <c r="T225" s="173"/>
      <c r="U225" s="173"/>
      <c r="V225" s="173"/>
      <c r="W225" s="173"/>
      <c r="X225" s="173"/>
      <c r="Y225" s="173"/>
      <c r="Z225" s="173"/>
      <c r="AA225" s="173"/>
      <c r="AB225" s="173"/>
      <c r="AC225" s="173"/>
      <c r="AD225" s="173"/>
      <c r="AE225" s="173"/>
      <c r="AF225" s="173"/>
      <c r="AG225" s="173"/>
      <c r="AH225" s="173"/>
      <c r="AI225" s="173"/>
      <c r="AJ225" s="173"/>
      <c r="AK225" s="173"/>
      <c r="AL225" s="173"/>
      <c r="AM225" s="173"/>
      <c r="AN225" s="173"/>
    </row>
    <row r="226" spans="1:40" ht="25.5" customHeight="1" thickBot="1">
      <c r="A226" s="176" t="s">
        <v>187</v>
      </c>
      <c r="B226" s="543" t="s">
        <v>360</v>
      </c>
      <c r="C226" s="544"/>
      <c r="D226" s="544"/>
      <c r="E226" s="544"/>
      <c r="F226" s="544"/>
      <c r="G226" s="544"/>
      <c r="H226" s="544"/>
      <c r="I226" s="545"/>
      <c r="J226" s="173"/>
      <c r="K226" s="173"/>
      <c r="L226" s="173"/>
      <c r="M226" s="173"/>
      <c r="N226" s="173"/>
      <c r="O226" s="173"/>
      <c r="P226" s="173"/>
      <c r="Q226" s="173"/>
      <c r="R226" s="173"/>
      <c r="S226" s="173"/>
      <c r="T226" s="173"/>
      <c r="U226" s="173"/>
      <c r="V226" s="173"/>
      <c r="W226" s="173"/>
      <c r="X226" s="173"/>
      <c r="Y226" s="173"/>
      <c r="Z226" s="173"/>
      <c r="AA226" s="173"/>
      <c r="AB226" s="173"/>
      <c r="AC226" s="173"/>
      <c r="AD226" s="173"/>
      <c r="AE226" s="173"/>
      <c r="AF226" s="173"/>
      <c r="AG226" s="173"/>
      <c r="AH226" s="173"/>
      <c r="AI226" s="173"/>
      <c r="AJ226" s="173"/>
      <c r="AK226" s="173"/>
      <c r="AL226" s="173"/>
      <c r="AM226" s="173"/>
      <c r="AN226" s="173"/>
    </row>
    <row r="227" spans="1:40" ht="15" thickBot="1">
      <c r="A227" s="195"/>
      <c r="B227" s="196"/>
      <c r="C227" s="196"/>
      <c r="D227" s="196"/>
      <c r="E227" s="196"/>
      <c r="F227" s="196"/>
      <c r="G227" s="196"/>
      <c r="H227" s="196"/>
      <c r="I227" s="196"/>
      <c r="J227" s="173"/>
      <c r="K227" s="173"/>
      <c r="L227" s="173"/>
      <c r="M227" s="173"/>
      <c r="N227" s="173"/>
      <c r="O227" s="173"/>
      <c r="P227" s="173"/>
      <c r="Q227" s="173"/>
      <c r="R227" s="173"/>
      <c r="S227" s="173"/>
      <c r="T227" s="173"/>
      <c r="U227" s="173"/>
      <c r="V227" s="173"/>
      <c r="W227" s="173"/>
      <c r="X227" s="173"/>
      <c r="Y227" s="173"/>
      <c r="Z227" s="173"/>
      <c r="AA227" s="173"/>
      <c r="AB227" s="173"/>
      <c r="AC227" s="173"/>
      <c r="AD227" s="173"/>
      <c r="AE227" s="173"/>
      <c r="AF227" s="173"/>
      <c r="AG227" s="173"/>
      <c r="AH227" s="173"/>
      <c r="AI227" s="173"/>
      <c r="AJ227" s="173"/>
      <c r="AK227" s="173"/>
      <c r="AL227" s="173"/>
      <c r="AM227" s="173"/>
      <c r="AN227" s="173"/>
    </row>
    <row r="228" spans="1:40" ht="36.75" thickBot="1">
      <c r="A228" s="191" t="s">
        <v>7</v>
      </c>
      <c r="B228" s="197" t="s">
        <v>8</v>
      </c>
      <c r="C228" s="197" t="s">
        <v>9</v>
      </c>
      <c r="D228" s="192" t="s">
        <v>190</v>
      </c>
      <c r="E228" s="197" t="s">
        <v>191</v>
      </c>
      <c r="F228" s="192" t="s">
        <v>192</v>
      </c>
      <c r="G228" s="542" t="s">
        <v>193</v>
      </c>
      <c r="H228" s="542"/>
      <c r="I228" s="542"/>
      <c r="J228" s="542" t="s">
        <v>13</v>
      </c>
      <c r="K228" s="542"/>
      <c r="L228" s="542"/>
      <c r="M228" s="542" t="s">
        <v>14</v>
      </c>
      <c r="N228" s="542"/>
      <c r="O228" s="542"/>
      <c r="P228" s="542" t="s">
        <v>15</v>
      </c>
      <c r="Q228" s="542"/>
      <c r="R228" s="542"/>
      <c r="S228" s="542" t="s">
        <v>16</v>
      </c>
      <c r="T228" s="542"/>
      <c r="U228" s="542"/>
      <c r="V228" s="542" t="s">
        <v>17</v>
      </c>
      <c r="W228" s="542"/>
      <c r="X228" s="542"/>
      <c r="Y228" s="542" t="s">
        <v>18</v>
      </c>
      <c r="Z228" s="542"/>
      <c r="AA228" s="542"/>
      <c r="AB228" s="542" t="s">
        <v>19</v>
      </c>
      <c r="AC228" s="542"/>
      <c r="AD228" s="542"/>
      <c r="AE228" s="542" t="s">
        <v>20</v>
      </c>
      <c r="AF228" s="542"/>
      <c r="AG228" s="542"/>
      <c r="AH228" s="542" t="s">
        <v>21</v>
      </c>
      <c r="AI228" s="542"/>
      <c r="AJ228" s="542"/>
      <c r="AK228" s="542" t="s">
        <v>22</v>
      </c>
      <c r="AL228" s="542"/>
      <c r="AM228" s="542"/>
      <c r="AN228" s="197" t="s">
        <v>23</v>
      </c>
    </row>
    <row r="229" spans="1:40" ht="13.5" thickBot="1">
      <c r="A229" s="176"/>
      <c r="B229" s="8"/>
      <c r="G229" s="176" t="s">
        <v>24</v>
      </c>
      <c r="H229" s="176" t="s">
        <v>25</v>
      </c>
      <c r="I229" s="176" t="s">
        <v>26</v>
      </c>
      <c r="J229" s="176" t="s">
        <v>24</v>
      </c>
      <c r="K229" s="176" t="s">
        <v>25</v>
      </c>
      <c r="L229" s="176" t="s">
        <v>26</v>
      </c>
      <c r="M229" s="176" t="s">
        <v>24</v>
      </c>
      <c r="N229" s="176" t="s">
        <v>25</v>
      </c>
      <c r="O229" s="176" t="s">
        <v>26</v>
      </c>
      <c r="P229" s="176" t="s">
        <v>24</v>
      </c>
      <c r="Q229" s="176" t="s">
        <v>25</v>
      </c>
      <c r="R229" s="176" t="s">
        <v>26</v>
      </c>
      <c r="S229" s="176" t="s">
        <v>24</v>
      </c>
      <c r="T229" s="176" t="s">
        <v>25</v>
      </c>
      <c r="U229" s="176" t="s">
        <v>26</v>
      </c>
      <c r="V229" s="176" t="s">
        <v>24</v>
      </c>
      <c r="W229" s="176" t="s">
        <v>25</v>
      </c>
      <c r="X229" s="176" t="s">
        <v>26</v>
      </c>
      <c r="Y229" s="176" t="s">
        <v>24</v>
      </c>
      <c r="Z229" s="176" t="s">
        <v>25</v>
      </c>
      <c r="AA229" s="176" t="s">
        <v>26</v>
      </c>
      <c r="AB229" s="176" t="s">
        <v>24</v>
      </c>
      <c r="AC229" s="176" t="s">
        <v>25</v>
      </c>
      <c r="AD229" s="176" t="s">
        <v>26</v>
      </c>
      <c r="AE229" s="176" t="s">
        <v>24</v>
      </c>
      <c r="AF229" s="176" t="s">
        <v>25</v>
      </c>
      <c r="AG229" s="176" t="s">
        <v>26</v>
      </c>
      <c r="AH229" s="176" t="s">
        <v>24</v>
      </c>
      <c r="AI229" s="176" t="s">
        <v>25</v>
      </c>
      <c r="AJ229" s="176" t="s">
        <v>26</v>
      </c>
      <c r="AK229" s="176" t="s">
        <v>24</v>
      </c>
      <c r="AL229" s="176" t="s">
        <v>25</v>
      </c>
      <c r="AM229" s="176" t="s">
        <v>26</v>
      </c>
      <c r="AN229" s="176"/>
    </row>
    <row r="230" spans="1:40" ht="76.5" customHeight="1" thickBot="1">
      <c r="A230" s="176">
        <v>5</v>
      </c>
      <c r="B230" s="190" t="s">
        <v>345</v>
      </c>
      <c r="C230" s="176" t="s">
        <v>195</v>
      </c>
      <c r="D230" s="176" t="s">
        <v>32</v>
      </c>
      <c r="E230" s="176">
        <v>20</v>
      </c>
      <c r="F230" s="176">
        <v>2019</v>
      </c>
      <c r="G230" s="190" t="s">
        <v>34</v>
      </c>
      <c r="H230" s="190" t="s">
        <v>34</v>
      </c>
      <c r="I230" s="176">
        <v>21</v>
      </c>
      <c r="J230" s="176" t="s">
        <v>34</v>
      </c>
      <c r="K230" s="176" t="s">
        <v>34</v>
      </c>
      <c r="L230" s="176" t="s">
        <v>34</v>
      </c>
      <c r="M230" s="194" t="s">
        <v>34</v>
      </c>
      <c r="N230" s="194" t="s">
        <v>34</v>
      </c>
      <c r="O230" s="176" t="s">
        <v>34</v>
      </c>
      <c r="P230" s="194" t="s">
        <v>34</v>
      </c>
      <c r="Q230" s="194" t="s">
        <v>34</v>
      </c>
      <c r="R230" s="176" t="s">
        <v>34</v>
      </c>
      <c r="S230" s="194" t="s">
        <v>34</v>
      </c>
      <c r="T230" s="194" t="s">
        <v>34</v>
      </c>
      <c r="U230" s="176" t="s">
        <v>34</v>
      </c>
      <c r="V230" s="194" t="s">
        <v>34</v>
      </c>
      <c r="W230" s="194" t="s">
        <v>34</v>
      </c>
      <c r="X230" s="176" t="s">
        <v>34</v>
      </c>
      <c r="Y230" s="194" t="s">
        <v>34</v>
      </c>
      <c r="Z230" s="194" t="s">
        <v>34</v>
      </c>
      <c r="AA230" s="176" t="s">
        <v>34</v>
      </c>
      <c r="AB230" s="194" t="s">
        <v>34</v>
      </c>
      <c r="AC230" s="194" t="s">
        <v>34</v>
      </c>
      <c r="AD230" s="194">
        <v>30.7</v>
      </c>
      <c r="AE230" s="194" t="s">
        <v>34</v>
      </c>
      <c r="AF230" s="194" t="s">
        <v>34</v>
      </c>
      <c r="AG230" s="194">
        <v>22.7</v>
      </c>
      <c r="AH230" s="194" t="s">
        <v>34</v>
      </c>
      <c r="AI230" s="194" t="s">
        <v>34</v>
      </c>
      <c r="AJ230" s="194">
        <v>33.799999999999997</v>
      </c>
      <c r="AK230" s="194" t="s">
        <v>34</v>
      </c>
      <c r="AL230" s="194" t="s">
        <v>34</v>
      </c>
      <c r="AM230" s="194">
        <v>31.8</v>
      </c>
      <c r="AN230" s="190"/>
    </row>
    <row r="231" spans="1:40" ht="13.5" thickBot="1">
      <c r="A231" s="23"/>
    </row>
    <row r="232" spans="1:40" ht="15" thickBot="1">
      <c r="A232" s="176" t="s">
        <v>1</v>
      </c>
      <c r="B232" s="543" t="s">
        <v>344</v>
      </c>
      <c r="C232" s="544"/>
      <c r="D232" s="544"/>
      <c r="E232" s="544"/>
      <c r="F232" s="544"/>
      <c r="G232" s="544"/>
      <c r="H232" s="544"/>
      <c r="I232" s="545"/>
      <c r="J232" s="173"/>
      <c r="K232" s="173"/>
      <c r="L232" s="173"/>
      <c r="M232" s="173"/>
      <c r="N232" s="173"/>
      <c r="O232" s="173"/>
      <c r="P232" s="173"/>
      <c r="Q232" s="173"/>
      <c r="R232" s="173"/>
      <c r="S232" s="173"/>
      <c r="T232" s="173"/>
      <c r="U232" s="173"/>
      <c r="V232" s="173"/>
      <c r="W232" s="173"/>
      <c r="X232" s="173"/>
      <c r="Y232" s="173"/>
      <c r="Z232" s="173"/>
      <c r="AA232" s="173"/>
      <c r="AB232" s="173"/>
      <c r="AC232" s="173"/>
      <c r="AD232" s="173"/>
      <c r="AE232" s="173"/>
      <c r="AF232" s="173"/>
      <c r="AG232" s="173"/>
      <c r="AH232" s="173"/>
      <c r="AI232" s="173"/>
      <c r="AJ232" s="173"/>
      <c r="AK232" s="173"/>
      <c r="AL232" s="173"/>
      <c r="AM232" s="173"/>
      <c r="AN232" s="173"/>
    </row>
    <row r="233" spans="1:40" ht="29.25" customHeight="1" thickBot="1">
      <c r="A233" s="176" t="s">
        <v>4</v>
      </c>
      <c r="B233" s="543" t="s">
        <v>358</v>
      </c>
      <c r="C233" s="544"/>
      <c r="D233" s="544"/>
      <c r="E233" s="544"/>
      <c r="F233" s="544"/>
      <c r="G233" s="544"/>
      <c r="H233" s="544"/>
      <c r="I233" s="545"/>
      <c r="J233" s="173"/>
      <c r="K233" s="173"/>
      <c r="L233" s="173"/>
      <c r="M233" s="173"/>
      <c r="N233" s="173"/>
      <c r="O233" s="173"/>
      <c r="P233" s="173"/>
      <c r="Q233" s="173"/>
      <c r="R233" s="173"/>
      <c r="S233" s="173"/>
      <c r="T233" s="173"/>
      <c r="U233" s="173"/>
      <c r="V233" s="173"/>
      <c r="W233" s="173"/>
      <c r="X233" s="173"/>
      <c r="Y233" s="173"/>
      <c r="Z233" s="173"/>
      <c r="AA233" s="173"/>
      <c r="AB233" s="173"/>
      <c r="AC233" s="173"/>
      <c r="AD233" s="173"/>
      <c r="AE233" s="173"/>
      <c r="AF233" s="173"/>
      <c r="AG233" s="173"/>
      <c r="AH233" s="173"/>
      <c r="AI233" s="173"/>
      <c r="AJ233" s="173"/>
      <c r="AK233" s="173"/>
      <c r="AL233" s="173"/>
      <c r="AM233" s="173"/>
      <c r="AN233" s="173"/>
    </row>
    <row r="234" spans="1:40" ht="25.5" customHeight="1" thickBot="1">
      <c r="A234" s="176" t="s">
        <v>187</v>
      </c>
      <c r="B234" s="543" t="s">
        <v>440</v>
      </c>
      <c r="C234" s="544"/>
      <c r="D234" s="544"/>
      <c r="E234" s="544"/>
      <c r="F234" s="544"/>
      <c r="G234" s="544"/>
      <c r="H234" s="544"/>
      <c r="I234" s="545"/>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row>
    <row r="235" spans="1:40" ht="15" thickBot="1">
      <c r="A235" s="195"/>
      <c r="B235" s="196"/>
      <c r="C235" s="196"/>
      <c r="D235" s="196"/>
      <c r="E235" s="196"/>
      <c r="F235" s="196"/>
      <c r="G235" s="196"/>
      <c r="H235" s="196"/>
      <c r="I235" s="196"/>
      <c r="J235" s="173"/>
      <c r="K235" s="173"/>
      <c r="L235" s="173"/>
      <c r="M235" s="173"/>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73"/>
      <c r="AK235" s="173"/>
      <c r="AL235" s="173"/>
      <c r="AM235" s="173"/>
      <c r="AN235" s="173"/>
    </row>
    <row r="236" spans="1:40" ht="36.75" thickBot="1">
      <c r="A236" s="191" t="s">
        <v>7</v>
      </c>
      <c r="B236" s="197" t="s">
        <v>8</v>
      </c>
      <c r="C236" s="197" t="s">
        <v>9</v>
      </c>
      <c r="D236" s="192" t="s">
        <v>190</v>
      </c>
      <c r="E236" s="197" t="s">
        <v>191</v>
      </c>
      <c r="F236" s="192" t="s">
        <v>192</v>
      </c>
      <c r="G236" s="542" t="s">
        <v>193</v>
      </c>
      <c r="H236" s="542"/>
      <c r="I236" s="542"/>
      <c r="J236" s="542" t="s">
        <v>13</v>
      </c>
      <c r="K236" s="542"/>
      <c r="L236" s="542"/>
      <c r="M236" s="542" t="s">
        <v>14</v>
      </c>
      <c r="N236" s="542"/>
      <c r="O236" s="542"/>
      <c r="P236" s="542" t="s">
        <v>15</v>
      </c>
      <c r="Q236" s="542"/>
      <c r="R236" s="542"/>
      <c r="S236" s="542" t="s">
        <v>16</v>
      </c>
      <c r="T236" s="542"/>
      <c r="U236" s="542"/>
      <c r="V236" s="542" t="s">
        <v>17</v>
      </c>
      <c r="W236" s="542"/>
      <c r="X236" s="542"/>
      <c r="Y236" s="542" t="s">
        <v>18</v>
      </c>
      <c r="Z236" s="542"/>
      <c r="AA236" s="542"/>
      <c r="AB236" s="542" t="s">
        <v>19</v>
      </c>
      <c r="AC236" s="542"/>
      <c r="AD236" s="542"/>
      <c r="AE236" s="542" t="s">
        <v>20</v>
      </c>
      <c r="AF236" s="542"/>
      <c r="AG236" s="542"/>
      <c r="AH236" s="542" t="s">
        <v>21</v>
      </c>
      <c r="AI236" s="542"/>
      <c r="AJ236" s="542"/>
      <c r="AK236" s="542" t="s">
        <v>22</v>
      </c>
      <c r="AL236" s="542"/>
      <c r="AM236" s="542"/>
      <c r="AN236" s="197" t="s">
        <v>23</v>
      </c>
    </row>
    <row r="237" spans="1:40" ht="13.5" thickBot="1">
      <c r="A237" s="176"/>
      <c r="B237" s="8"/>
      <c r="G237" s="176" t="s">
        <v>24</v>
      </c>
      <c r="H237" s="176" t="s">
        <v>25</v>
      </c>
      <c r="I237" s="176" t="s">
        <v>26</v>
      </c>
      <c r="J237" s="176" t="s">
        <v>24</v>
      </c>
      <c r="K237" s="176" t="s">
        <v>25</v>
      </c>
      <c r="L237" s="176" t="s">
        <v>26</v>
      </c>
      <c r="M237" s="176" t="s">
        <v>24</v>
      </c>
      <c r="N237" s="176" t="s">
        <v>25</v>
      </c>
      <c r="O237" s="176" t="s">
        <v>26</v>
      </c>
      <c r="P237" s="176" t="s">
        <v>24</v>
      </c>
      <c r="Q237" s="176" t="s">
        <v>25</v>
      </c>
      <c r="R237" s="176" t="s">
        <v>26</v>
      </c>
      <c r="S237" s="176" t="s">
        <v>24</v>
      </c>
      <c r="T237" s="176" t="s">
        <v>25</v>
      </c>
      <c r="U237" s="176" t="s">
        <v>26</v>
      </c>
      <c r="V237" s="176" t="s">
        <v>24</v>
      </c>
      <c r="W237" s="176" t="s">
        <v>25</v>
      </c>
      <c r="X237" s="176" t="s">
        <v>26</v>
      </c>
      <c r="Y237" s="176" t="s">
        <v>24</v>
      </c>
      <c r="Z237" s="176" t="s">
        <v>25</v>
      </c>
      <c r="AA237" s="176" t="s">
        <v>26</v>
      </c>
      <c r="AB237" s="176" t="s">
        <v>24</v>
      </c>
      <c r="AC237" s="176" t="s">
        <v>25</v>
      </c>
      <c r="AD237" s="176" t="s">
        <v>26</v>
      </c>
      <c r="AE237" s="176" t="s">
        <v>24</v>
      </c>
      <c r="AF237" s="176" t="s">
        <v>25</v>
      </c>
      <c r="AG237" s="176" t="s">
        <v>26</v>
      </c>
      <c r="AH237" s="176" t="s">
        <v>24</v>
      </c>
      <c r="AI237" s="176" t="s">
        <v>25</v>
      </c>
      <c r="AJ237" s="176" t="s">
        <v>26</v>
      </c>
      <c r="AK237" s="176" t="s">
        <v>24</v>
      </c>
      <c r="AL237" s="176" t="s">
        <v>25</v>
      </c>
      <c r="AM237" s="176" t="s">
        <v>26</v>
      </c>
      <c r="AN237" s="176"/>
    </row>
    <row r="238" spans="1:40" ht="76.5" customHeight="1" thickBot="1">
      <c r="A238" s="176">
        <v>23</v>
      </c>
      <c r="B238" s="190" t="s">
        <v>441</v>
      </c>
      <c r="C238" s="176" t="s">
        <v>195</v>
      </c>
      <c r="D238" s="176" t="s">
        <v>32</v>
      </c>
      <c r="E238" s="176">
        <v>84</v>
      </c>
      <c r="F238" s="176">
        <v>2020</v>
      </c>
      <c r="G238" s="190" t="s">
        <v>34</v>
      </c>
      <c r="H238" s="190" t="s">
        <v>34</v>
      </c>
      <c r="I238" s="176">
        <v>87</v>
      </c>
      <c r="J238" s="176" t="s">
        <v>34</v>
      </c>
      <c r="K238" s="176" t="s">
        <v>34</v>
      </c>
      <c r="L238" s="176" t="s">
        <v>34</v>
      </c>
      <c r="M238" s="194" t="s">
        <v>34</v>
      </c>
      <c r="N238" s="194" t="s">
        <v>34</v>
      </c>
      <c r="O238" s="176" t="s">
        <v>34</v>
      </c>
      <c r="P238" s="194" t="s">
        <v>34</v>
      </c>
      <c r="Q238" s="194" t="s">
        <v>34</v>
      </c>
      <c r="R238" s="176" t="s">
        <v>34</v>
      </c>
      <c r="S238" s="194" t="s">
        <v>34</v>
      </c>
      <c r="T238" s="194" t="s">
        <v>34</v>
      </c>
      <c r="U238" s="176" t="s">
        <v>34</v>
      </c>
      <c r="V238" s="194" t="s">
        <v>34</v>
      </c>
      <c r="W238" s="194" t="s">
        <v>34</v>
      </c>
      <c r="X238" s="176" t="s">
        <v>34</v>
      </c>
      <c r="Y238" s="194" t="s">
        <v>34</v>
      </c>
      <c r="Z238" s="194" t="s">
        <v>34</v>
      </c>
      <c r="AA238" s="176" t="s">
        <v>34</v>
      </c>
      <c r="AB238" s="194" t="s">
        <v>34</v>
      </c>
      <c r="AC238" s="194" t="s">
        <v>34</v>
      </c>
      <c r="AD238" s="208">
        <v>83</v>
      </c>
      <c r="AE238" s="194" t="s">
        <v>34</v>
      </c>
      <c r="AF238" s="194" t="s">
        <v>34</v>
      </c>
      <c r="AG238" s="194">
        <v>86.1</v>
      </c>
      <c r="AH238" s="194" t="s">
        <v>34</v>
      </c>
      <c r="AI238" s="194" t="s">
        <v>34</v>
      </c>
      <c r="AJ238" s="194">
        <v>91.4</v>
      </c>
      <c r="AK238" s="194" t="s">
        <v>34</v>
      </c>
      <c r="AL238" s="194" t="s">
        <v>34</v>
      </c>
      <c r="AM238" s="190">
        <v>93.3</v>
      </c>
      <c r="AN238" s="190" t="s">
        <v>924</v>
      </c>
    </row>
    <row r="239" spans="1:40" ht="12" customHeight="1" thickBot="1">
      <c r="B239" s="18"/>
      <c r="C239" s="224"/>
      <c r="D239" s="224"/>
      <c r="E239" s="224"/>
      <c r="F239" s="224"/>
      <c r="G239" s="18"/>
      <c r="H239" s="18"/>
      <c r="I239" s="224"/>
      <c r="J239" s="224"/>
      <c r="K239" s="224"/>
      <c r="L239" s="224"/>
      <c r="M239" s="230"/>
      <c r="N239" s="230"/>
      <c r="O239" s="224"/>
      <c r="P239" s="230"/>
      <c r="Q239" s="230"/>
      <c r="R239" s="224"/>
      <c r="S239" s="230"/>
      <c r="T239" s="230"/>
      <c r="U239" s="224"/>
      <c r="V239" s="230"/>
      <c r="W239" s="230"/>
      <c r="X239" s="224"/>
      <c r="Y239" s="230"/>
      <c r="Z239" s="230"/>
      <c r="AA239" s="224"/>
      <c r="AB239" s="230"/>
      <c r="AC239" s="230"/>
      <c r="AD239" s="231"/>
      <c r="AE239" s="230"/>
      <c r="AF239" s="230"/>
      <c r="AG239" s="230"/>
      <c r="AH239" s="230"/>
      <c r="AI239" s="230"/>
      <c r="AJ239" s="230"/>
      <c r="AK239" s="18"/>
      <c r="AL239" s="18"/>
      <c r="AM239" s="18"/>
      <c r="AN239" s="18"/>
    </row>
    <row r="240" spans="1:40" ht="13.5" thickBot="1">
      <c r="A240" s="232" t="s">
        <v>1</v>
      </c>
      <c r="B240" s="181" t="s">
        <v>366</v>
      </c>
      <c r="C240" s="182"/>
      <c r="D240" s="182"/>
      <c r="E240" s="182"/>
      <c r="F240" s="182"/>
      <c r="G240" s="182"/>
      <c r="H240" s="182"/>
      <c r="I240" s="182"/>
      <c r="J240" s="182"/>
      <c r="K240" s="182"/>
      <c r="L240" s="183"/>
    </row>
    <row r="241" spans="1:40" ht="15.75" customHeight="1" thickBot="1">
      <c r="A241" s="232" t="s">
        <v>280</v>
      </c>
      <c r="B241" s="547" t="s">
        <v>386</v>
      </c>
      <c r="C241" s="544"/>
      <c r="D241" s="544"/>
      <c r="E241" s="544"/>
      <c r="F241" s="544"/>
      <c r="G241" s="544"/>
      <c r="H241" s="544"/>
      <c r="I241" s="544"/>
      <c r="J241" s="544"/>
      <c r="K241" s="544"/>
      <c r="L241" s="545"/>
    </row>
    <row r="242" spans="1:40" ht="13.5" thickBot="1">
      <c r="A242" s="23"/>
    </row>
    <row r="243" spans="1:40" ht="36.75" thickBot="1">
      <c r="A243" s="191" t="s">
        <v>7</v>
      </c>
      <c r="B243" s="197" t="s">
        <v>8</v>
      </c>
      <c r="C243" s="197" t="s">
        <v>9</v>
      </c>
      <c r="D243" s="192" t="s">
        <v>190</v>
      </c>
      <c r="E243" s="197" t="s">
        <v>191</v>
      </c>
      <c r="F243" s="192" t="s">
        <v>192</v>
      </c>
      <c r="G243" s="553" t="s">
        <v>193</v>
      </c>
      <c r="H243" s="554"/>
      <c r="I243" s="555"/>
      <c r="J243" s="553" t="s">
        <v>13</v>
      </c>
      <c r="K243" s="554"/>
      <c r="L243" s="555"/>
      <c r="M243" s="553" t="s">
        <v>14</v>
      </c>
      <c r="N243" s="554"/>
      <c r="O243" s="555"/>
      <c r="P243" s="553" t="s">
        <v>15</v>
      </c>
      <c r="Q243" s="554"/>
      <c r="R243" s="555"/>
      <c r="S243" s="553" t="s">
        <v>16</v>
      </c>
      <c r="T243" s="554"/>
      <c r="U243" s="555"/>
      <c r="V243" s="553" t="s">
        <v>17</v>
      </c>
      <c r="W243" s="554"/>
      <c r="X243" s="555"/>
      <c r="Y243" s="553" t="s">
        <v>18</v>
      </c>
      <c r="Z243" s="554"/>
      <c r="AA243" s="555"/>
      <c r="AB243" s="553" t="s">
        <v>19</v>
      </c>
      <c r="AC243" s="554"/>
      <c r="AD243" s="555"/>
      <c r="AE243" s="553" t="s">
        <v>20</v>
      </c>
      <c r="AF243" s="554"/>
      <c r="AG243" s="555"/>
      <c r="AH243" s="553" t="s">
        <v>21</v>
      </c>
      <c r="AI243" s="554"/>
      <c r="AJ243" s="555"/>
      <c r="AK243" s="553" t="s">
        <v>22</v>
      </c>
      <c r="AL243" s="554"/>
      <c r="AM243" s="555"/>
      <c r="AN243" s="197" t="s">
        <v>23</v>
      </c>
    </row>
    <row r="244" spans="1:40" ht="13.5" thickBot="1">
      <c r="A244" s="176"/>
      <c r="B244" s="8"/>
      <c r="G244" s="176" t="s">
        <v>24</v>
      </c>
      <c r="H244" s="176" t="s">
        <v>25</v>
      </c>
      <c r="I244" s="176" t="s">
        <v>26</v>
      </c>
      <c r="J244" s="176" t="s">
        <v>24</v>
      </c>
      <c r="K244" s="176" t="s">
        <v>25</v>
      </c>
      <c r="L244" s="176" t="s">
        <v>26</v>
      </c>
      <c r="M244" s="176" t="s">
        <v>24</v>
      </c>
      <c r="N244" s="176" t="s">
        <v>25</v>
      </c>
      <c r="O244" s="176" t="s">
        <v>26</v>
      </c>
      <c r="P244" s="176" t="s">
        <v>24</v>
      </c>
      <c r="Q244" s="176" t="s">
        <v>25</v>
      </c>
      <c r="R244" s="176" t="s">
        <v>26</v>
      </c>
      <c r="S244" s="176" t="s">
        <v>24</v>
      </c>
      <c r="T244" s="176" t="s">
        <v>25</v>
      </c>
      <c r="U244" s="176" t="s">
        <v>26</v>
      </c>
      <c r="V244" s="176" t="s">
        <v>24</v>
      </c>
      <c r="W244" s="176" t="s">
        <v>25</v>
      </c>
      <c r="X244" s="176" t="s">
        <v>26</v>
      </c>
      <c r="Y244" s="176" t="s">
        <v>24</v>
      </c>
      <c r="Z244" s="176" t="s">
        <v>25</v>
      </c>
      <c r="AA244" s="176" t="s">
        <v>26</v>
      </c>
      <c r="AB244" s="176" t="s">
        <v>24</v>
      </c>
      <c r="AC244" s="176" t="s">
        <v>25</v>
      </c>
      <c r="AD244" s="176" t="s">
        <v>26</v>
      </c>
      <c r="AE244" s="176" t="s">
        <v>24</v>
      </c>
      <c r="AF244" s="176" t="s">
        <v>25</v>
      </c>
      <c r="AG244" s="176" t="s">
        <v>26</v>
      </c>
      <c r="AH244" s="176" t="s">
        <v>24</v>
      </c>
      <c r="AI244" s="176" t="s">
        <v>25</v>
      </c>
      <c r="AJ244" s="176" t="s">
        <v>26</v>
      </c>
      <c r="AK244" s="176" t="s">
        <v>24</v>
      </c>
      <c r="AL244" s="176" t="s">
        <v>25</v>
      </c>
      <c r="AM244" s="176" t="s">
        <v>26</v>
      </c>
      <c r="AN244" s="176"/>
    </row>
    <row r="245" spans="1:40" ht="82.5" customHeight="1" thickBot="1">
      <c r="A245" s="176">
        <v>92</v>
      </c>
      <c r="B245" s="190" t="s">
        <v>346</v>
      </c>
      <c r="C245" s="176" t="s">
        <v>195</v>
      </c>
      <c r="D245" s="176" t="s">
        <v>32</v>
      </c>
      <c r="E245" s="176">
        <v>74</v>
      </c>
      <c r="F245" s="176">
        <v>2020</v>
      </c>
      <c r="G245" s="190" t="s">
        <v>34</v>
      </c>
      <c r="H245" s="190" t="s">
        <v>34</v>
      </c>
      <c r="I245" s="176">
        <v>89</v>
      </c>
      <c r="J245" s="176" t="s">
        <v>34</v>
      </c>
      <c r="K245" s="176" t="s">
        <v>34</v>
      </c>
      <c r="L245" s="176" t="s">
        <v>34</v>
      </c>
      <c r="M245" s="194" t="s">
        <v>34</v>
      </c>
      <c r="N245" s="194" t="s">
        <v>34</v>
      </c>
      <c r="O245" s="176" t="s">
        <v>34</v>
      </c>
      <c r="P245" s="194" t="s">
        <v>34</v>
      </c>
      <c r="Q245" s="194" t="s">
        <v>34</v>
      </c>
      <c r="R245" s="176" t="s">
        <v>34</v>
      </c>
      <c r="S245" s="194" t="s">
        <v>34</v>
      </c>
      <c r="T245" s="194" t="s">
        <v>34</v>
      </c>
      <c r="U245" s="176" t="s">
        <v>34</v>
      </c>
      <c r="V245" s="194" t="s">
        <v>34</v>
      </c>
      <c r="W245" s="194" t="s">
        <v>34</v>
      </c>
      <c r="X245" s="176" t="s">
        <v>34</v>
      </c>
      <c r="Y245" s="194" t="s">
        <v>34</v>
      </c>
      <c r="Z245" s="194" t="s">
        <v>34</v>
      </c>
      <c r="AA245" s="176" t="s">
        <v>34</v>
      </c>
      <c r="AB245" s="194" t="s">
        <v>34</v>
      </c>
      <c r="AC245" s="194" t="s">
        <v>34</v>
      </c>
      <c r="AD245" s="194">
        <v>74</v>
      </c>
      <c r="AE245" s="194" t="s">
        <v>34</v>
      </c>
      <c r="AF245" s="194" t="s">
        <v>34</v>
      </c>
      <c r="AG245" s="194" t="s">
        <v>34</v>
      </c>
      <c r="AH245" s="194" t="s">
        <v>34</v>
      </c>
      <c r="AI245" s="194" t="s">
        <v>34</v>
      </c>
      <c r="AJ245" s="194">
        <v>69</v>
      </c>
      <c r="AK245" s="194" t="s">
        <v>34</v>
      </c>
      <c r="AL245" s="194" t="s">
        <v>34</v>
      </c>
      <c r="AM245" s="194">
        <v>77</v>
      </c>
      <c r="AN245" s="190" t="s">
        <v>1015</v>
      </c>
    </row>
    <row r="247" spans="1:40" ht="15.75">
      <c r="A247" s="546" t="s">
        <v>361</v>
      </c>
      <c r="B247" s="546"/>
      <c r="C247" s="546"/>
      <c r="D247" s="546"/>
      <c r="E247" s="546"/>
      <c r="F247" s="546"/>
      <c r="G247" s="546"/>
      <c r="H247" s="546"/>
      <c r="I247" s="546"/>
      <c r="J247" s="546"/>
      <c r="K247" s="546"/>
      <c r="L247" s="546"/>
      <c r="M247" s="546"/>
      <c r="N247" s="546"/>
      <c r="O247" s="546"/>
      <c r="P247" s="546"/>
      <c r="Q247" s="546"/>
      <c r="R247" s="546"/>
      <c r="S247" s="546"/>
      <c r="T247" s="546"/>
      <c r="U247" s="546"/>
      <c r="V247" s="546"/>
      <c r="W247" s="546"/>
      <c r="X247" s="546"/>
      <c r="Y247" s="546"/>
      <c r="Z247" s="546"/>
      <c r="AA247" s="546"/>
      <c r="AB247" s="546"/>
      <c r="AC247" s="546"/>
      <c r="AD247" s="546"/>
      <c r="AE247" s="546"/>
      <c r="AF247" s="546"/>
      <c r="AG247" s="546"/>
      <c r="AH247" s="546"/>
      <c r="AI247" s="546"/>
      <c r="AJ247" s="546"/>
      <c r="AK247" s="546"/>
      <c r="AL247" s="546"/>
      <c r="AM247" s="546"/>
      <c r="AN247" s="546"/>
    </row>
  </sheetData>
  <mergeCells count="415">
    <mergeCell ref="AB243:AD243"/>
    <mergeCell ref="AE243:AG243"/>
    <mergeCell ref="AH243:AJ243"/>
    <mergeCell ref="AK243:AM243"/>
    <mergeCell ref="B216:I216"/>
    <mergeCell ref="B217:I217"/>
    <mergeCell ref="B218:I218"/>
    <mergeCell ref="G220:I220"/>
    <mergeCell ref="J220:L220"/>
    <mergeCell ref="M220:O220"/>
    <mergeCell ref="P220:R220"/>
    <mergeCell ref="S220:U220"/>
    <mergeCell ref="V220:X220"/>
    <mergeCell ref="Y220:AA220"/>
    <mergeCell ref="AB220:AD220"/>
    <mergeCell ref="AE220:AG220"/>
    <mergeCell ref="AH220:AJ220"/>
    <mergeCell ref="AK220:AM220"/>
    <mergeCell ref="B224:I224"/>
    <mergeCell ref="B225:I225"/>
    <mergeCell ref="B226:I226"/>
    <mergeCell ref="G228:I228"/>
    <mergeCell ref="J228:L228"/>
    <mergeCell ref="M228:O228"/>
    <mergeCell ref="G243:I243"/>
    <mergeCell ref="J243:L243"/>
    <mergeCell ref="M243:O243"/>
    <mergeCell ref="P243:R243"/>
    <mergeCell ref="S243:U243"/>
    <mergeCell ref="B241:L241"/>
    <mergeCell ref="B232:I232"/>
    <mergeCell ref="B233:I233"/>
    <mergeCell ref="B234:I234"/>
    <mergeCell ref="G236:I236"/>
    <mergeCell ref="J236:L236"/>
    <mergeCell ref="M236:O236"/>
    <mergeCell ref="P236:R236"/>
    <mergeCell ref="S236:U236"/>
    <mergeCell ref="V243:X243"/>
    <mergeCell ref="Y243:AA243"/>
    <mergeCell ref="P228:R228"/>
    <mergeCell ref="S228:U228"/>
    <mergeCell ref="V228:X228"/>
    <mergeCell ref="Y228:AA228"/>
    <mergeCell ref="A1:AN1"/>
    <mergeCell ref="A2:AN2"/>
    <mergeCell ref="C4:I4"/>
    <mergeCell ref="B5:I5"/>
    <mergeCell ref="B6:I6"/>
    <mergeCell ref="A8:I8"/>
    <mergeCell ref="J8:AM8"/>
    <mergeCell ref="AH9:AJ9"/>
    <mergeCell ref="AK9:AM9"/>
    <mergeCell ref="Y9:AA9"/>
    <mergeCell ref="AB9:AD9"/>
    <mergeCell ref="AE9:AG9"/>
    <mergeCell ref="C13:I13"/>
    <mergeCell ref="G9:I9"/>
    <mergeCell ref="J9:L9"/>
    <mergeCell ref="M9:O9"/>
    <mergeCell ref="P9:R9"/>
    <mergeCell ref="S9:U9"/>
    <mergeCell ref="AB41:AD41"/>
    <mergeCell ref="AE41:AG41"/>
    <mergeCell ref="AB17:AD17"/>
    <mergeCell ref="AE17:AG17"/>
    <mergeCell ref="V9:X9"/>
    <mergeCell ref="B14:I14"/>
    <mergeCell ref="B15:I15"/>
    <mergeCell ref="M25:O25"/>
    <mergeCell ref="P25:R25"/>
    <mergeCell ref="S25:U25"/>
    <mergeCell ref="V25:X25"/>
    <mergeCell ref="S17:U17"/>
    <mergeCell ref="V17:X17"/>
    <mergeCell ref="AH17:AJ17"/>
    <mergeCell ref="G17:I17"/>
    <mergeCell ref="J17:L17"/>
    <mergeCell ref="M17:O17"/>
    <mergeCell ref="P17:R17"/>
    <mergeCell ref="B30:I30"/>
    <mergeCell ref="B31:I31"/>
    <mergeCell ref="AH25:AJ25"/>
    <mergeCell ref="AK25:AM25"/>
    <mergeCell ref="AK17:AM17"/>
    <mergeCell ref="C21:I21"/>
    <mergeCell ref="B22:I22"/>
    <mergeCell ref="B23:I23"/>
    <mergeCell ref="G25:I25"/>
    <mergeCell ref="J25:L25"/>
    <mergeCell ref="Y17:AA17"/>
    <mergeCell ref="Y25:AA25"/>
    <mergeCell ref="AB25:AD25"/>
    <mergeCell ref="AE25:AG25"/>
    <mergeCell ref="C29:I29"/>
    <mergeCell ref="B46:I46"/>
    <mergeCell ref="AK33:AM33"/>
    <mergeCell ref="C37:I37"/>
    <mergeCell ref="B38:I38"/>
    <mergeCell ref="B39:I39"/>
    <mergeCell ref="G41:I41"/>
    <mergeCell ref="J41:L41"/>
    <mergeCell ref="M41:O41"/>
    <mergeCell ref="P41:R41"/>
    <mergeCell ref="S41:U41"/>
    <mergeCell ref="V41:X41"/>
    <mergeCell ref="S33:U33"/>
    <mergeCell ref="V33:X33"/>
    <mergeCell ref="Y33:AA33"/>
    <mergeCell ref="AB33:AD33"/>
    <mergeCell ref="AE33:AG33"/>
    <mergeCell ref="AH33:AJ33"/>
    <mergeCell ref="G33:I33"/>
    <mergeCell ref="J33:L33"/>
    <mergeCell ref="M33:O33"/>
    <mergeCell ref="P33:R33"/>
    <mergeCell ref="AH41:AJ41"/>
    <mergeCell ref="AK41:AM41"/>
    <mergeCell ref="Y41:AA41"/>
    <mergeCell ref="AE49:AG49"/>
    <mergeCell ref="AH49:AJ49"/>
    <mergeCell ref="AK49:AM49"/>
    <mergeCell ref="B47:I47"/>
    <mergeCell ref="G49:I49"/>
    <mergeCell ref="J49:L49"/>
    <mergeCell ref="M49:O49"/>
    <mergeCell ref="P49:R49"/>
    <mergeCell ref="S49:U49"/>
    <mergeCell ref="C53:I53"/>
    <mergeCell ref="B54:I54"/>
    <mergeCell ref="B55:I55"/>
    <mergeCell ref="G57:I57"/>
    <mergeCell ref="J57:L57"/>
    <mergeCell ref="M57:O57"/>
    <mergeCell ref="V49:X49"/>
    <mergeCell ref="Y49:AA49"/>
    <mergeCell ref="AB49:AD49"/>
    <mergeCell ref="Y65:AA65"/>
    <mergeCell ref="AB65:AD65"/>
    <mergeCell ref="AE65:AG65"/>
    <mergeCell ref="AH65:AJ65"/>
    <mergeCell ref="AK65:AM65"/>
    <mergeCell ref="B70:I70"/>
    <mergeCell ref="AH57:AJ57"/>
    <mergeCell ref="AK57:AM57"/>
    <mergeCell ref="C61:I61"/>
    <mergeCell ref="B62:I62"/>
    <mergeCell ref="G65:I65"/>
    <mergeCell ref="J65:L65"/>
    <mergeCell ref="M65:O65"/>
    <mergeCell ref="P65:R65"/>
    <mergeCell ref="S65:U65"/>
    <mergeCell ref="V65:X65"/>
    <mergeCell ref="P57:R57"/>
    <mergeCell ref="S57:U57"/>
    <mergeCell ref="V57:X57"/>
    <mergeCell ref="Y57:AA57"/>
    <mergeCell ref="AB57:AD57"/>
    <mergeCell ref="AE57:AG57"/>
    <mergeCell ref="AE73:AG73"/>
    <mergeCell ref="AH73:AJ73"/>
    <mergeCell ref="AK73:AM73"/>
    <mergeCell ref="B71:I71"/>
    <mergeCell ref="G73:I73"/>
    <mergeCell ref="J73:L73"/>
    <mergeCell ref="M73:O73"/>
    <mergeCell ref="P73:R73"/>
    <mergeCell ref="S73:U73"/>
    <mergeCell ref="C78:I78"/>
    <mergeCell ref="B79:I79"/>
    <mergeCell ref="B80:I80"/>
    <mergeCell ref="G82:I82"/>
    <mergeCell ref="J82:L82"/>
    <mergeCell ref="M82:O82"/>
    <mergeCell ref="V73:X73"/>
    <mergeCell ref="Y73:AA73"/>
    <mergeCell ref="AB73:AD73"/>
    <mergeCell ref="AE90:AG90"/>
    <mergeCell ref="AH90:AJ90"/>
    <mergeCell ref="AK90:AM90"/>
    <mergeCell ref="AH82:AJ82"/>
    <mergeCell ref="AK82:AM82"/>
    <mergeCell ref="C86:I86"/>
    <mergeCell ref="B87:I87"/>
    <mergeCell ref="B88:I88"/>
    <mergeCell ref="G90:I90"/>
    <mergeCell ref="J90:L90"/>
    <mergeCell ref="M90:O90"/>
    <mergeCell ref="P90:R90"/>
    <mergeCell ref="S90:U90"/>
    <mergeCell ref="P82:R82"/>
    <mergeCell ref="S82:U82"/>
    <mergeCell ref="V82:X82"/>
    <mergeCell ref="Y82:AA82"/>
    <mergeCell ref="AB82:AD82"/>
    <mergeCell ref="AE82:AG82"/>
    <mergeCell ref="C94:I94"/>
    <mergeCell ref="B95:I95"/>
    <mergeCell ref="B96:I96"/>
    <mergeCell ref="G98:I98"/>
    <mergeCell ref="J98:L98"/>
    <mergeCell ref="M98:O98"/>
    <mergeCell ref="V90:X90"/>
    <mergeCell ref="Y90:AA90"/>
    <mergeCell ref="AB90:AD90"/>
    <mergeCell ref="AE106:AG106"/>
    <mergeCell ref="AH106:AJ106"/>
    <mergeCell ref="AK106:AM106"/>
    <mergeCell ref="AH98:AJ98"/>
    <mergeCell ref="AK98:AM98"/>
    <mergeCell ref="C102:I102"/>
    <mergeCell ref="B103:I103"/>
    <mergeCell ref="B104:I104"/>
    <mergeCell ref="G106:I106"/>
    <mergeCell ref="J106:L106"/>
    <mergeCell ref="M106:O106"/>
    <mergeCell ref="P106:R106"/>
    <mergeCell ref="S106:U106"/>
    <mergeCell ref="P98:R98"/>
    <mergeCell ref="S98:U98"/>
    <mergeCell ref="V98:X98"/>
    <mergeCell ref="Y98:AA98"/>
    <mergeCell ref="AB98:AD98"/>
    <mergeCell ref="AE98:AG98"/>
    <mergeCell ref="B111:I111"/>
    <mergeCell ref="B112:I112"/>
    <mergeCell ref="G114:I114"/>
    <mergeCell ref="J114:L114"/>
    <mergeCell ref="M114:O114"/>
    <mergeCell ref="P114:R114"/>
    <mergeCell ref="V106:X106"/>
    <mergeCell ref="Y106:AA106"/>
    <mergeCell ref="AB106:AD106"/>
    <mergeCell ref="AB122:AD122"/>
    <mergeCell ref="AE122:AG122"/>
    <mergeCell ref="AH122:AJ122"/>
    <mergeCell ref="AK122:AM122"/>
    <mergeCell ref="B127:I127"/>
    <mergeCell ref="B128:I128"/>
    <mergeCell ref="AK114:AM114"/>
    <mergeCell ref="B119:I119"/>
    <mergeCell ref="B120:I120"/>
    <mergeCell ref="G122:I122"/>
    <mergeCell ref="J122:L122"/>
    <mergeCell ref="M122:O122"/>
    <mergeCell ref="P122:R122"/>
    <mergeCell ref="S122:U122"/>
    <mergeCell ref="V122:X122"/>
    <mergeCell ref="Y122:AA122"/>
    <mergeCell ref="S114:U114"/>
    <mergeCell ref="V114:X114"/>
    <mergeCell ref="Y114:AA114"/>
    <mergeCell ref="AB114:AD114"/>
    <mergeCell ref="AE114:AG114"/>
    <mergeCell ref="AH114:AJ114"/>
    <mergeCell ref="Y130:AA130"/>
    <mergeCell ref="AB130:AD130"/>
    <mergeCell ref="AE130:AG130"/>
    <mergeCell ref="AH130:AJ130"/>
    <mergeCell ref="AK130:AM130"/>
    <mergeCell ref="B135:I135"/>
    <mergeCell ref="G130:I130"/>
    <mergeCell ref="J130:L130"/>
    <mergeCell ref="M130:O130"/>
    <mergeCell ref="P130:R130"/>
    <mergeCell ref="S130:U130"/>
    <mergeCell ref="V130:X130"/>
    <mergeCell ref="AE138:AG138"/>
    <mergeCell ref="AH138:AJ138"/>
    <mergeCell ref="AK138:AM138"/>
    <mergeCell ref="B136:I136"/>
    <mergeCell ref="G138:I138"/>
    <mergeCell ref="J138:L138"/>
    <mergeCell ref="M138:O138"/>
    <mergeCell ref="P138:R138"/>
    <mergeCell ref="S138:U138"/>
    <mergeCell ref="B143:I143"/>
    <mergeCell ref="B144:I144"/>
    <mergeCell ref="G146:I146"/>
    <mergeCell ref="J146:L146"/>
    <mergeCell ref="M146:O146"/>
    <mergeCell ref="P146:R146"/>
    <mergeCell ref="V138:X138"/>
    <mergeCell ref="Y138:AA138"/>
    <mergeCell ref="AB138:AD138"/>
    <mergeCell ref="AH154:AJ154"/>
    <mergeCell ref="AK154:AM154"/>
    <mergeCell ref="B158:I158"/>
    <mergeCell ref="AK146:AM146"/>
    <mergeCell ref="B150:I150"/>
    <mergeCell ref="B151:I151"/>
    <mergeCell ref="B152:I152"/>
    <mergeCell ref="G154:I154"/>
    <mergeCell ref="J154:L154"/>
    <mergeCell ref="M154:O154"/>
    <mergeCell ref="P154:R154"/>
    <mergeCell ref="S154:U154"/>
    <mergeCell ref="V154:X154"/>
    <mergeCell ref="S146:U146"/>
    <mergeCell ref="V146:X146"/>
    <mergeCell ref="Y146:AA146"/>
    <mergeCell ref="AB146:AD146"/>
    <mergeCell ref="AE146:AG146"/>
    <mergeCell ref="AH146:AJ146"/>
    <mergeCell ref="B159:I159"/>
    <mergeCell ref="B160:I160"/>
    <mergeCell ref="G162:I162"/>
    <mergeCell ref="J162:L162"/>
    <mergeCell ref="M162:O162"/>
    <mergeCell ref="P162:R162"/>
    <mergeCell ref="Y154:AA154"/>
    <mergeCell ref="AB154:AD154"/>
    <mergeCell ref="AE154:AG154"/>
    <mergeCell ref="AH170:AJ170"/>
    <mergeCell ref="AK170:AM170"/>
    <mergeCell ref="B174:I174"/>
    <mergeCell ref="AK162:AM162"/>
    <mergeCell ref="B166:I166"/>
    <mergeCell ref="B167:I167"/>
    <mergeCell ref="B168:I168"/>
    <mergeCell ref="G170:I170"/>
    <mergeCell ref="J170:L170"/>
    <mergeCell ref="M170:O170"/>
    <mergeCell ref="P170:R170"/>
    <mergeCell ref="S170:U170"/>
    <mergeCell ref="V170:X170"/>
    <mergeCell ref="S162:U162"/>
    <mergeCell ref="V162:X162"/>
    <mergeCell ref="Y162:AA162"/>
    <mergeCell ref="AB162:AD162"/>
    <mergeCell ref="AE162:AG162"/>
    <mergeCell ref="AH162:AJ162"/>
    <mergeCell ref="B175:I175"/>
    <mergeCell ref="B176:I176"/>
    <mergeCell ref="G178:I178"/>
    <mergeCell ref="J178:L178"/>
    <mergeCell ref="M178:O178"/>
    <mergeCell ref="P178:R178"/>
    <mergeCell ref="Y170:AA170"/>
    <mergeCell ref="AB170:AD170"/>
    <mergeCell ref="AE170:AG170"/>
    <mergeCell ref="AH186:AJ186"/>
    <mergeCell ref="AK186:AM186"/>
    <mergeCell ref="B190:I190"/>
    <mergeCell ref="AK178:AM178"/>
    <mergeCell ref="B182:I182"/>
    <mergeCell ref="B183:I183"/>
    <mergeCell ref="B184:I184"/>
    <mergeCell ref="G186:I186"/>
    <mergeCell ref="J186:L186"/>
    <mergeCell ref="M186:O186"/>
    <mergeCell ref="P186:R186"/>
    <mergeCell ref="S186:U186"/>
    <mergeCell ref="V186:X186"/>
    <mergeCell ref="S178:U178"/>
    <mergeCell ref="V178:X178"/>
    <mergeCell ref="Y178:AA178"/>
    <mergeCell ref="AB178:AD178"/>
    <mergeCell ref="AE178:AG178"/>
    <mergeCell ref="AH178:AJ178"/>
    <mergeCell ref="B191:I191"/>
    <mergeCell ref="B192:I192"/>
    <mergeCell ref="G194:I194"/>
    <mergeCell ref="J194:L194"/>
    <mergeCell ref="M194:O194"/>
    <mergeCell ref="P194:R194"/>
    <mergeCell ref="Y186:AA186"/>
    <mergeCell ref="AB186:AD186"/>
    <mergeCell ref="AE186:AG186"/>
    <mergeCell ref="Y203:AA203"/>
    <mergeCell ref="AB203:AD203"/>
    <mergeCell ref="AE203:AG203"/>
    <mergeCell ref="AH203:AJ203"/>
    <mergeCell ref="AK203:AM203"/>
    <mergeCell ref="A247:AN247"/>
    <mergeCell ref="AK194:AM194"/>
    <mergeCell ref="B199:I199"/>
    <mergeCell ref="B200:I200"/>
    <mergeCell ref="B201:I201"/>
    <mergeCell ref="G203:I203"/>
    <mergeCell ref="J203:L203"/>
    <mergeCell ref="M203:O203"/>
    <mergeCell ref="P203:R203"/>
    <mergeCell ref="S203:U203"/>
    <mergeCell ref="V203:X203"/>
    <mergeCell ref="S194:U194"/>
    <mergeCell ref="V194:X194"/>
    <mergeCell ref="Y194:AA194"/>
    <mergeCell ref="AB194:AD194"/>
    <mergeCell ref="AE194:AG194"/>
    <mergeCell ref="AH194:AJ194"/>
    <mergeCell ref="B208:I208"/>
    <mergeCell ref="B209:I209"/>
    <mergeCell ref="B210:I210"/>
    <mergeCell ref="G212:I212"/>
    <mergeCell ref="J212:L212"/>
    <mergeCell ref="M212:O212"/>
    <mergeCell ref="P212:R212"/>
    <mergeCell ref="S212:U212"/>
    <mergeCell ref="V212:X212"/>
    <mergeCell ref="Y212:AA212"/>
    <mergeCell ref="AB212:AD212"/>
    <mergeCell ref="V236:X236"/>
    <mergeCell ref="Y236:AA236"/>
    <mergeCell ref="AB236:AD236"/>
    <mergeCell ref="AE236:AG236"/>
    <mergeCell ref="AH236:AJ236"/>
    <mergeCell ref="AK236:AM236"/>
    <mergeCell ref="AE212:AG212"/>
    <mergeCell ref="AH212:AJ212"/>
    <mergeCell ref="AK212:AM212"/>
    <mergeCell ref="AB228:AD228"/>
    <mergeCell ref="AE228:AG228"/>
    <mergeCell ref="AH228:AJ228"/>
    <mergeCell ref="AK228:AM228"/>
  </mergeCells>
  <dataValidations count="2">
    <dataValidation type="textLength" operator="lessThanOrEqual" allowBlank="1" showInputMessage="1" showErrorMessage="1" error="Maksymalna liczba znaków: 875" sqref="AN205:AN206 AN164:AN165 AN137 AN132:AN133 AN129 AN124:AN125 AN121 AN116:AN117 AN105 AN196:AN198 AN72 AN51:AN52 AN64 AN59:AN60 AN56 AN140 AN48 AN43:AN44 AN35:AN36 AN40 AN89 AN93 AN97 AN67:AN68 AN84:AN85 AN108:AN109 AN113 AN177 AN145 AN148:AN149 AN153 AN202 AN161 AN100:AN101 AN169 AN173 AN180:AN181 AN185 AN188:AN189 AN193 AN77 AN75 AN156:AN157 AN211 AN219 AN227 AN230 AN235 AN238:AN239" xr:uid="{00000000-0002-0000-0000-000000000000}">
      <formula1>875</formula1>
    </dataValidation>
    <dataValidation type="textLength" operator="lessThanOrEqual" allowBlank="1" showInputMessage="1" showErrorMessage="1" sqref="AN199:AN201 AN172 AN27:AN32 AN126:AN128 AN118:AN120 AN92 AN19:AN24 AN11:AN16 AN69:AN71 AN61:AN63 AN53:AN55 AN45:AN47 AN37:AN39 AN134:AN136 AN78:AN81 AN86:AN88 AN94:AN96 AN102:AN104 AN110:AN112 AN166:AN168 AN142:AN144 AN150:AN152 AN158:AN160 AN174:AN176 AN182:AN184 AN190:AN192 AN76 AN214 AN208:AN210 AN245 AN216:AN218 AN232:AN234 AN222 AO35 AN224:AN226" xr:uid="{00000000-0002-0000-0000-000001000000}">
      <formula1>875</formula1>
    </dataValidation>
  </dataValidations>
  <pageMargins left="0.31496062992125984" right="0.23622047244094491" top="0.15748031496062992" bottom="0.35433070866141736" header="0.31496062992125984" footer="0.15748031496062992"/>
  <pageSetup paperSize="8" scale="53" fitToHeight="10" orientation="landscape" cellComments="asDisplayed" r:id="rId1"/>
  <headerFooter>
    <oddFooter>&amp;C&amp;P</oddFooter>
  </headerFooter>
  <rowBreaks count="5" manualBreakCount="5">
    <brk id="36" max="39" man="1"/>
    <brk id="77" max="39" man="1"/>
    <brk id="117" max="39" man="1"/>
    <brk id="157" max="39" man="1"/>
    <brk id="198" max="3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11DB-EF98-49E2-9D2B-41340802FBC1}">
  <sheetPr>
    <pageSetUpPr fitToPage="1"/>
  </sheetPr>
  <dimension ref="A1:Q841"/>
  <sheetViews>
    <sheetView view="pageBreakPreview" zoomScale="80" zoomScaleNormal="100" zoomScaleSheetLayoutView="80" workbookViewId="0">
      <selection activeCell="K18" sqref="K18"/>
    </sheetView>
  </sheetViews>
  <sheetFormatPr defaultRowHeight="12"/>
  <cols>
    <col min="1" max="1" width="10.140625" style="120" customWidth="1"/>
    <col min="2" max="4" width="8.7109375" style="120" customWidth="1"/>
    <col min="5" max="5" width="10.5703125" style="120" customWidth="1"/>
    <col min="6" max="6" width="13.140625" style="120" bestFit="1" customWidth="1"/>
    <col min="7" max="7" width="10.42578125" style="120" customWidth="1"/>
    <col min="8" max="8" width="13.140625" style="120" bestFit="1" customWidth="1"/>
    <col min="9" max="9" width="9.140625" style="120"/>
    <col min="10" max="10" width="9.85546875" style="119" customWidth="1"/>
    <col min="11" max="11" width="9.140625" style="119"/>
    <col min="12" max="14" width="15" style="121" bestFit="1" customWidth="1"/>
    <col min="15" max="16" width="9.140625" style="119"/>
    <col min="17" max="17" width="13.28515625" style="119" customWidth="1"/>
    <col min="18" max="16384" width="9.140625" style="119"/>
  </cols>
  <sheetData>
    <row r="1" spans="1:17" ht="24.95" customHeight="1">
      <c r="A1" s="668" t="s">
        <v>621</v>
      </c>
      <c r="B1" s="668"/>
      <c r="C1" s="668"/>
      <c r="D1" s="668"/>
      <c r="E1" s="668"/>
      <c r="F1" s="668"/>
      <c r="G1" s="668"/>
      <c r="H1" s="668"/>
      <c r="I1" s="668"/>
      <c r="J1" s="668"/>
      <c r="K1" s="668"/>
      <c r="L1" s="668"/>
      <c r="M1" s="668"/>
      <c r="N1" s="668"/>
      <c r="O1" s="668"/>
    </row>
    <row r="2" spans="1:17" ht="24.95" customHeight="1">
      <c r="A2" s="668" t="s">
        <v>622</v>
      </c>
      <c r="B2" s="668"/>
      <c r="C2" s="668"/>
      <c r="D2" s="668"/>
      <c r="E2" s="668"/>
      <c r="F2" s="668"/>
      <c r="G2" s="668"/>
      <c r="H2" s="668"/>
      <c r="I2" s="668"/>
      <c r="J2" s="668"/>
      <c r="K2" s="668"/>
      <c r="L2" s="668"/>
      <c r="M2" s="668"/>
      <c r="N2" s="668"/>
      <c r="O2" s="668"/>
    </row>
    <row r="3" spans="1:17" ht="17.25" customHeight="1"/>
    <row r="4" spans="1:17" s="122" customFormat="1" ht="89.25">
      <c r="A4" s="146" t="s">
        <v>287</v>
      </c>
      <c r="B4" s="147" t="s">
        <v>10</v>
      </c>
      <c r="C4" s="147" t="s">
        <v>11</v>
      </c>
      <c r="D4" s="147" t="s">
        <v>623</v>
      </c>
      <c r="E4" s="147" t="s">
        <v>624</v>
      </c>
      <c r="F4" s="146" t="s">
        <v>625</v>
      </c>
      <c r="G4" s="146" t="s">
        <v>626</v>
      </c>
      <c r="H4" s="146" t="s">
        <v>627</v>
      </c>
      <c r="I4" s="146" t="s">
        <v>628</v>
      </c>
      <c r="J4" s="146" t="s">
        <v>629</v>
      </c>
      <c r="K4" s="146" t="s">
        <v>630</v>
      </c>
      <c r="L4" s="148" t="s">
        <v>631</v>
      </c>
      <c r="M4" s="148" t="s">
        <v>632</v>
      </c>
      <c r="N4" s="148" t="s">
        <v>633</v>
      </c>
      <c r="O4" s="147" t="s">
        <v>634</v>
      </c>
    </row>
    <row r="5" spans="1:17" ht="12.75">
      <c r="A5" s="149" t="s">
        <v>2</v>
      </c>
      <c r="B5" s="149" t="s">
        <v>635</v>
      </c>
      <c r="C5" s="149" t="s">
        <v>636</v>
      </c>
      <c r="D5" s="149" t="s">
        <v>637</v>
      </c>
      <c r="E5" s="149" t="s">
        <v>2</v>
      </c>
      <c r="F5" s="149" t="s">
        <v>2</v>
      </c>
      <c r="G5" s="149" t="s">
        <v>2</v>
      </c>
      <c r="H5" s="149" t="s">
        <v>79</v>
      </c>
      <c r="I5" s="149" t="s">
        <v>638</v>
      </c>
      <c r="J5" s="149" t="s">
        <v>153</v>
      </c>
      <c r="K5" s="149" t="s">
        <v>639</v>
      </c>
      <c r="L5" s="150">
        <v>241333.09</v>
      </c>
      <c r="M5" s="150">
        <v>77202.45</v>
      </c>
      <c r="N5" s="150">
        <v>241333.09</v>
      </c>
      <c r="O5" s="151">
        <v>1</v>
      </c>
      <c r="Q5" s="121"/>
    </row>
    <row r="6" spans="1:17" ht="12.75">
      <c r="A6" s="149" t="s">
        <v>2</v>
      </c>
      <c r="B6" s="149" t="s">
        <v>635</v>
      </c>
      <c r="C6" s="149" t="s">
        <v>636</v>
      </c>
      <c r="D6" s="149" t="s">
        <v>637</v>
      </c>
      <c r="E6" s="149" t="s">
        <v>2</v>
      </c>
      <c r="F6" s="149" t="s">
        <v>2</v>
      </c>
      <c r="G6" s="149" t="s">
        <v>2</v>
      </c>
      <c r="H6" s="149" t="s">
        <v>79</v>
      </c>
      <c r="I6" s="149" t="s">
        <v>638</v>
      </c>
      <c r="J6" s="149" t="s">
        <v>176</v>
      </c>
      <c r="K6" s="149" t="s">
        <v>639</v>
      </c>
      <c r="L6" s="150">
        <v>3104464.1100000003</v>
      </c>
      <c r="M6" s="150">
        <v>1391604.26</v>
      </c>
      <c r="N6" s="150">
        <v>3104464.1100000003</v>
      </c>
      <c r="O6" s="151">
        <v>17</v>
      </c>
      <c r="Q6" s="121"/>
    </row>
    <row r="7" spans="1:17" ht="12.75">
      <c r="A7" s="149" t="s">
        <v>2</v>
      </c>
      <c r="B7" s="149" t="s">
        <v>635</v>
      </c>
      <c r="C7" s="149" t="s">
        <v>636</v>
      </c>
      <c r="D7" s="149" t="s">
        <v>637</v>
      </c>
      <c r="E7" s="149" t="s">
        <v>2</v>
      </c>
      <c r="F7" s="149" t="s">
        <v>2</v>
      </c>
      <c r="G7" s="149" t="s">
        <v>2</v>
      </c>
      <c r="H7" s="149" t="s">
        <v>79</v>
      </c>
      <c r="I7" s="149" t="s">
        <v>638</v>
      </c>
      <c r="J7" s="149" t="s">
        <v>640</v>
      </c>
      <c r="K7" s="149" t="s">
        <v>639</v>
      </c>
      <c r="L7" s="150">
        <v>870085.85</v>
      </c>
      <c r="M7" s="150">
        <v>368332.61</v>
      </c>
      <c r="N7" s="150">
        <v>870085.85</v>
      </c>
      <c r="O7" s="151">
        <v>5</v>
      </c>
      <c r="Q7" s="121"/>
    </row>
    <row r="8" spans="1:17" ht="12.75">
      <c r="A8" s="149" t="s">
        <v>2</v>
      </c>
      <c r="B8" s="149" t="s">
        <v>635</v>
      </c>
      <c r="C8" s="149" t="s">
        <v>636</v>
      </c>
      <c r="D8" s="149" t="s">
        <v>637</v>
      </c>
      <c r="E8" s="149" t="s">
        <v>2</v>
      </c>
      <c r="F8" s="149" t="s">
        <v>2</v>
      </c>
      <c r="G8" s="149" t="s">
        <v>2</v>
      </c>
      <c r="H8" s="149" t="s">
        <v>79</v>
      </c>
      <c r="I8" s="149" t="s">
        <v>638</v>
      </c>
      <c r="J8" s="149" t="s">
        <v>641</v>
      </c>
      <c r="K8" s="149" t="s">
        <v>639</v>
      </c>
      <c r="L8" s="150">
        <v>609615.14</v>
      </c>
      <c r="M8" s="150">
        <v>195076.85</v>
      </c>
      <c r="N8" s="150">
        <v>609615.14</v>
      </c>
      <c r="O8" s="151">
        <v>1</v>
      </c>
      <c r="Q8" s="121"/>
    </row>
    <row r="9" spans="1:17" ht="12.75">
      <c r="A9" s="149" t="s">
        <v>2</v>
      </c>
      <c r="B9" s="149" t="s">
        <v>635</v>
      </c>
      <c r="C9" s="149" t="s">
        <v>636</v>
      </c>
      <c r="D9" s="149" t="s">
        <v>637</v>
      </c>
      <c r="E9" s="149" t="s">
        <v>2</v>
      </c>
      <c r="F9" s="149" t="s">
        <v>2</v>
      </c>
      <c r="G9" s="149" t="s">
        <v>2</v>
      </c>
      <c r="H9" s="149" t="s">
        <v>79</v>
      </c>
      <c r="I9" s="149" t="s">
        <v>638</v>
      </c>
      <c r="J9" s="149" t="s">
        <v>642</v>
      </c>
      <c r="K9" s="149" t="s">
        <v>639</v>
      </c>
      <c r="L9" s="150">
        <v>322970.67</v>
      </c>
      <c r="M9" s="150">
        <v>209352.28</v>
      </c>
      <c r="N9" s="150">
        <v>322970.67</v>
      </c>
      <c r="O9" s="151">
        <v>6</v>
      </c>
      <c r="Q9" s="121"/>
    </row>
    <row r="10" spans="1:17" ht="12.75">
      <c r="A10" s="149" t="s">
        <v>2</v>
      </c>
      <c r="B10" s="149" t="s">
        <v>635</v>
      </c>
      <c r="C10" s="149" t="s">
        <v>636</v>
      </c>
      <c r="D10" s="149" t="s">
        <v>637</v>
      </c>
      <c r="E10" s="149" t="s">
        <v>2</v>
      </c>
      <c r="F10" s="149" t="s">
        <v>2</v>
      </c>
      <c r="G10" s="149" t="s">
        <v>2</v>
      </c>
      <c r="H10" s="149" t="s">
        <v>79</v>
      </c>
      <c r="I10" s="149" t="s">
        <v>638</v>
      </c>
      <c r="J10" s="149" t="s">
        <v>643</v>
      </c>
      <c r="K10" s="149" t="s">
        <v>639</v>
      </c>
      <c r="L10" s="150">
        <v>271539.61</v>
      </c>
      <c r="M10" s="150">
        <v>122192.82</v>
      </c>
      <c r="N10" s="150">
        <v>271539.61</v>
      </c>
      <c r="O10" s="151">
        <v>1</v>
      </c>
      <c r="Q10" s="121"/>
    </row>
    <row r="11" spans="1:17" ht="12.75">
      <c r="A11" s="149" t="s">
        <v>2</v>
      </c>
      <c r="B11" s="149" t="s">
        <v>635</v>
      </c>
      <c r="C11" s="149" t="s">
        <v>636</v>
      </c>
      <c r="D11" s="149" t="s">
        <v>637</v>
      </c>
      <c r="E11" s="149" t="s">
        <v>2</v>
      </c>
      <c r="F11" s="149" t="s">
        <v>2</v>
      </c>
      <c r="G11" s="149" t="s">
        <v>2</v>
      </c>
      <c r="H11" s="149" t="s">
        <v>79</v>
      </c>
      <c r="I11" s="149" t="s">
        <v>638</v>
      </c>
      <c r="J11" s="149" t="s">
        <v>644</v>
      </c>
      <c r="K11" s="149" t="s">
        <v>639</v>
      </c>
      <c r="L11" s="150">
        <v>1036326.0700000001</v>
      </c>
      <c r="M11" s="150">
        <v>480057.08000000007</v>
      </c>
      <c r="N11" s="150">
        <v>1036326.0700000001</v>
      </c>
      <c r="O11" s="151">
        <v>10</v>
      </c>
      <c r="Q11" s="121"/>
    </row>
    <row r="12" spans="1:17" ht="12.75">
      <c r="A12" s="149" t="s">
        <v>2</v>
      </c>
      <c r="B12" s="149" t="s">
        <v>635</v>
      </c>
      <c r="C12" s="149" t="s">
        <v>636</v>
      </c>
      <c r="D12" s="149" t="s">
        <v>637</v>
      </c>
      <c r="E12" s="149" t="s">
        <v>2</v>
      </c>
      <c r="F12" s="149" t="s">
        <v>2</v>
      </c>
      <c r="G12" s="149" t="s">
        <v>176</v>
      </c>
      <c r="H12" s="149" t="s">
        <v>79</v>
      </c>
      <c r="I12" s="149" t="s">
        <v>638</v>
      </c>
      <c r="J12" s="149" t="s">
        <v>79</v>
      </c>
      <c r="K12" s="149" t="s">
        <v>639</v>
      </c>
      <c r="L12" s="150">
        <v>866006.2</v>
      </c>
      <c r="M12" s="150">
        <v>385761.10000000003</v>
      </c>
      <c r="N12" s="150">
        <v>866006.2</v>
      </c>
      <c r="O12" s="151">
        <v>5</v>
      </c>
      <c r="Q12" s="121"/>
    </row>
    <row r="13" spans="1:17" ht="12.75">
      <c r="A13" s="149" t="s">
        <v>2</v>
      </c>
      <c r="B13" s="149" t="s">
        <v>635</v>
      </c>
      <c r="C13" s="149" t="s">
        <v>636</v>
      </c>
      <c r="D13" s="149" t="s">
        <v>637</v>
      </c>
      <c r="E13" s="149" t="s">
        <v>2</v>
      </c>
      <c r="F13" s="149" t="s">
        <v>2</v>
      </c>
      <c r="G13" s="149" t="s">
        <v>176</v>
      </c>
      <c r="H13" s="149" t="s">
        <v>79</v>
      </c>
      <c r="I13" s="149" t="s">
        <v>638</v>
      </c>
      <c r="J13" s="149" t="s">
        <v>153</v>
      </c>
      <c r="K13" s="149" t="s">
        <v>639</v>
      </c>
      <c r="L13" s="150">
        <v>132665.23000000001</v>
      </c>
      <c r="M13" s="150">
        <v>53066.09</v>
      </c>
      <c r="N13" s="150">
        <v>132665.23000000001</v>
      </c>
      <c r="O13" s="151">
        <v>1</v>
      </c>
      <c r="Q13" s="121"/>
    </row>
    <row r="14" spans="1:17" ht="12.75">
      <c r="A14" s="149" t="s">
        <v>2</v>
      </c>
      <c r="B14" s="149" t="s">
        <v>635</v>
      </c>
      <c r="C14" s="149" t="s">
        <v>636</v>
      </c>
      <c r="D14" s="149" t="s">
        <v>637</v>
      </c>
      <c r="E14" s="149" t="s">
        <v>2</v>
      </c>
      <c r="F14" s="149" t="s">
        <v>2</v>
      </c>
      <c r="G14" s="149" t="s">
        <v>176</v>
      </c>
      <c r="H14" s="149" t="s">
        <v>79</v>
      </c>
      <c r="I14" s="149" t="s">
        <v>638</v>
      </c>
      <c r="J14" s="149" t="s">
        <v>164</v>
      </c>
      <c r="K14" s="149" t="s">
        <v>639</v>
      </c>
      <c r="L14" s="150">
        <v>181343.15</v>
      </c>
      <c r="M14" s="150">
        <v>88439.8</v>
      </c>
      <c r="N14" s="150">
        <v>181343.15</v>
      </c>
      <c r="O14" s="151">
        <v>2</v>
      </c>
      <c r="Q14" s="121"/>
    </row>
    <row r="15" spans="1:17" ht="12.75">
      <c r="A15" s="149" t="s">
        <v>2</v>
      </c>
      <c r="B15" s="149" t="s">
        <v>635</v>
      </c>
      <c r="C15" s="149" t="s">
        <v>636</v>
      </c>
      <c r="D15" s="149" t="s">
        <v>637</v>
      </c>
      <c r="E15" s="149" t="s">
        <v>2</v>
      </c>
      <c r="F15" s="149" t="s">
        <v>2</v>
      </c>
      <c r="G15" s="149" t="s">
        <v>176</v>
      </c>
      <c r="H15" s="149" t="s">
        <v>79</v>
      </c>
      <c r="I15" s="149" t="s">
        <v>638</v>
      </c>
      <c r="J15" s="149" t="s">
        <v>176</v>
      </c>
      <c r="K15" s="149" t="s">
        <v>639</v>
      </c>
      <c r="L15" s="150">
        <v>9179878.5499999989</v>
      </c>
      <c r="M15" s="150">
        <v>3404754.29</v>
      </c>
      <c r="N15" s="150">
        <v>9179878.5499999989</v>
      </c>
      <c r="O15" s="151">
        <v>26</v>
      </c>
      <c r="Q15" s="121"/>
    </row>
    <row r="16" spans="1:17" ht="12.75">
      <c r="A16" s="149" t="s">
        <v>2</v>
      </c>
      <c r="B16" s="149" t="s">
        <v>635</v>
      </c>
      <c r="C16" s="149" t="s">
        <v>636</v>
      </c>
      <c r="D16" s="149" t="s">
        <v>637</v>
      </c>
      <c r="E16" s="149" t="s">
        <v>2</v>
      </c>
      <c r="F16" s="149" t="s">
        <v>2</v>
      </c>
      <c r="G16" s="149" t="s">
        <v>176</v>
      </c>
      <c r="H16" s="149" t="s">
        <v>79</v>
      </c>
      <c r="I16" s="149" t="s">
        <v>638</v>
      </c>
      <c r="J16" s="149" t="s">
        <v>640</v>
      </c>
      <c r="K16" s="149" t="s">
        <v>639</v>
      </c>
      <c r="L16" s="150">
        <v>507507.91000000003</v>
      </c>
      <c r="M16" s="150">
        <v>208305.95</v>
      </c>
      <c r="N16" s="150">
        <v>507507.91000000003</v>
      </c>
      <c r="O16" s="151">
        <v>7</v>
      </c>
      <c r="Q16" s="121"/>
    </row>
    <row r="17" spans="1:17" ht="12.75">
      <c r="A17" s="149" t="s">
        <v>2</v>
      </c>
      <c r="B17" s="149" t="s">
        <v>635</v>
      </c>
      <c r="C17" s="149" t="s">
        <v>636</v>
      </c>
      <c r="D17" s="149" t="s">
        <v>637</v>
      </c>
      <c r="E17" s="149" t="s">
        <v>2</v>
      </c>
      <c r="F17" s="149" t="s">
        <v>2</v>
      </c>
      <c r="G17" s="149" t="s">
        <v>176</v>
      </c>
      <c r="H17" s="149" t="s">
        <v>79</v>
      </c>
      <c r="I17" s="149" t="s">
        <v>638</v>
      </c>
      <c r="J17" s="149" t="s">
        <v>383</v>
      </c>
      <c r="K17" s="149" t="s">
        <v>639</v>
      </c>
      <c r="L17" s="150">
        <v>25585.53</v>
      </c>
      <c r="M17" s="150">
        <v>10234.209999999999</v>
      </c>
      <c r="N17" s="150">
        <v>25585.53</v>
      </c>
      <c r="O17" s="151">
        <v>1</v>
      </c>
      <c r="Q17" s="121"/>
    </row>
    <row r="18" spans="1:17" ht="12.75">
      <c r="A18" s="149" t="s">
        <v>2</v>
      </c>
      <c r="B18" s="149" t="s">
        <v>635</v>
      </c>
      <c r="C18" s="149" t="s">
        <v>636</v>
      </c>
      <c r="D18" s="149" t="s">
        <v>637</v>
      </c>
      <c r="E18" s="149" t="s">
        <v>2</v>
      </c>
      <c r="F18" s="149" t="s">
        <v>2</v>
      </c>
      <c r="G18" s="149" t="s">
        <v>176</v>
      </c>
      <c r="H18" s="149" t="s">
        <v>79</v>
      </c>
      <c r="I18" s="149" t="s">
        <v>638</v>
      </c>
      <c r="J18" s="149" t="s">
        <v>641</v>
      </c>
      <c r="K18" s="149" t="s">
        <v>639</v>
      </c>
      <c r="L18" s="150">
        <v>157497</v>
      </c>
      <c r="M18" s="150">
        <v>74296.289999999994</v>
      </c>
      <c r="N18" s="150">
        <v>157497</v>
      </c>
      <c r="O18" s="151">
        <v>2</v>
      </c>
      <c r="Q18" s="121"/>
    </row>
    <row r="19" spans="1:17" ht="12.75">
      <c r="A19" s="149" t="s">
        <v>2</v>
      </c>
      <c r="B19" s="149" t="s">
        <v>635</v>
      </c>
      <c r="C19" s="149" t="s">
        <v>636</v>
      </c>
      <c r="D19" s="149" t="s">
        <v>637</v>
      </c>
      <c r="E19" s="149" t="s">
        <v>2</v>
      </c>
      <c r="F19" s="149" t="s">
        <v>2</v>
      </c>
      <c r="G19" s="149" t="s">
        <v>176</v>
      </c>
      <c r="H19" s="149" t="s">
        <v>79</v>
      </c>
      <c r="I19" s="149" t="s">
        <v>638</v>
      </c>
      <c r="J19" s="149" t="s">
        <v>642</v>
      </c>
      <c r="K19" s="149" t="s">
        <v>639</v>
      </c>
      <c r="L19" s="150">
        <v>2020122.6199999996</v>
      </c>
      <c r="M19" s="150">
        <v>850827.58000000007</v>
      </c>
      <c r="N19" s="150">
        <v>2020122.6199999996</v>
      </c>
      <c r="O19" s="151">
        <v>15</v>
      </c>
      <c r="Q19" s="121"/>
    </row>
    <row r="20" spans="1:17" ht="12.75">
      <c r="A20" s="149" t="s">
        <v>2</v>
      </c>
      <c r="B20" s="149" t="s">
        <v>635</v>
      </c>
      <c r="C20" s="149" t="s">
        <v>636</v>
      </c>
      <c r="D20" s="149" t="s">
        <v>637</v>
      </c>
      <c r="E20" s="149" t="s">
        <v>2</v>
      </c>
      <c r="F20" s="149" t="s">
        <v>2</v>
      </c>
      <c r="G20" s="149" t="s">
        <v>176</v>
      </c>
      <c r="H20" s="149" t="s">
        <v>79</v>
      </c>
      <c r="I20" s="149" t="s">
        <v>638</v>
      </c>
      <c r="J20" s="149" t="s">
        <v>643</v>
      </c>
      <c r="K20" s="149" t="s">
        <v>639</v>
      </c>
      <c r="L20" s="150">
        <v>313766.58999999997</v>
      </c>
      <c r="M20" s="150">
        <v>144544.15</v>
      </c>
      <c r="N20" s="150">
        <v>313766.58999999997</v>
      </c>
      <c r="O20" s="151">
        <v>2</v>
      </c>
      <c r="Q20" s="121"/>
    </row>
    <row r="21" spans="1:17" ht="12.75">
      <c r="A21" s="149" t="s">
        <v>2</v>
      </c>
      <c r="B21" s="149" t="s">
        <v>635</v>
      </c>
      <c r="C21" s="149" t="s">
        <v>636</v>
      </c>
      <c r="D21" s="149" t="s">
        <v>637</v>
      </c>
      <c r="E21" s="149" t="s">
        <v>2</v>
      </c>
      <c r="F21" s="149" t="s">
        <v>2</v>
      </c>
      <c r="G21" s="149" t="s">
        <v>176</v>
      </c>
      <c r="H21" s="149" t="s">
        <v>79</v>
      </c>
      <c r="I21" s="149" t="s">
        <v>638</v>
      </c>
      <c r="J21" s="149" t="s">
        <v>644</v>
      </c>
      <c r="K21" s="149" t="s">
        <v>639</v>
      </c>
      <c r="L21" s="150">
        <v>6516920.5399999982</v>
      </c>
      <c r="M21" s="150">
        <v>2652910.0899999994</v>
      </c>
      <c r="N21" s="150">
        <v>6516920.5399999982</v>
      </c>
      <c r="O21" s="151">
        <v>40</v>
      </c>
      <c r="Q21" s="121"/>
    </row>
    <row r="22" spans="1:17" ht="12.75">
      <c r="A22" s="149" t="s">
        <v>2</v>
      </c>
      <c r="B22" s="149" t="s">
        <v>635</v>
      </c>
      <c r="C22" s="149" t="s">
        <v>636</v>
      </c>
      <c r="D22" s="149" t="s">
        <v>637</v>
      </c>
      <c r="E22" s="149" t="s">
        <v>2</v>
      </c>
      <c r="F22" s="149" t="s">
        <v>72</v>
      </c>
      <c r="G22" s="149" t="s">
        <v>2</v>
      </c>
      <c r="H22" s="149" t="s">
        <v>79</v>
      </c>
      <c r="I22" s="149" t="s">
        <v>638</v>
      </c>
      <c r="J22" s="149" t="s">
        <v>79</v>
      </c>
      <c r="K22" s="149" t="s">
        <v>639</v>
      </c>
      <c r="L22" s="150">
        <v>310770.32999999996</v>
      </c>
      <c r="M22" s="150">
        <v>120451.6</v>
      </c>
      <c r="N22" s="150">
        <v>310770.32999999996</v>
      </c>
      <c r="O22" s="151">
        <v>2</v>
      </c>
      <c r="Q22" s="121"/>
    </row>
    <row r="23" spans="1:17" ht="12.75">
      <c r="A23" s="149" t="s">
        <v>2</v>
      </c>
      <c r="B23" s="149" t="s">
        <v>635</v>
      </c>
      <c r="C23" s="149" t="s">
        <v>636</v>
      </c>
      <c r="D23" s="149" t="s">
        <v>637</v>
      </c>
      <c r="E23" s="149" t="s">
        <v>2</v>
      </c>
      <c r="F23" s="149" t="s">
        <v>72</v>
      </c>
      <c r="G23" s="149" t="s">
        <v>2</v>
      </c>
      <c r="H23" s="149" t="s">
        <v>79</v>
      </c>
      <c r="I23" s="149" t="s">
        <v>638</v>
      </c>
      <c r="J23" s="149" t="s">
        <v>120</v>
      </c>
      <c r="K23" s="149" t="s">
        <v>639</v>
      </c>
      <c r="L23" s="150">
        <v>93992.93</v>
      </c>
      <c r="M23" s="150">
        <v>70494.7</v>
      </c>
      <c r="N23" s="150">
        <v>93992.93</v>
      </c>
      <c r="O23" s="151">
        <v>1</v>
      </c>
      <c r="Q23" s="121"/>
    </row>
    <row r="24" spans="1:17" ht="12.75">
      <c r="A24" s="149" t="s">
        <v>2</v>
      </c>
      <c r="B24" s="149" t="s">
        <v>635</v>
      </c>
      <c r="C24" s="149" t="s">
        <v>636</v>
      </c>
      <c r="D24" s="149" t="s">
        <v>637</v>
      </c>
      <c r="E24" s="149" t="s">
        <v>2</v>
      </c>
      <c r="F24" s="149" t="s">
        <v>72</v>
      </c>
      <c r="G24" s="149" t="s">
        <v>2</v>
      </c>
      <c r="H24" s="149" t="s">
        <v>79</v>
      </c>
      <c r="I24" s="149" t="s">
        <v>638</v>
      </c>
      <c r="J24" s="149" t="s">
        <v>176</v>
      </c>
      <c r="K24" s="149" t="s">
        <v>639</v>
      </c>
      <c r="L24" s="150">
        <v>4162984.7299999995</v>
      </c>
      <c r="M24" s="150">
        <v>1872719.7099999997</v>
      </c>
      <c r="N24" s="150">
        <v>4162984.7299999995</v>
      </c>
      <c r="O24" s="151">
        <v>17</v>
      </c>
      <c r="Q24" s="121"/>
    </row>
    <row r="25" spans="1:17" ht="12.75">
      <c r="A25" s="149" t="s">
        <v>2</v>
      </c>
      <c r="B25" s="149" t="s">
        <v>635</v>
      </c>
      <c r="C25" s="149" t="s">
        <v>636</v>
      </c>
      <c r="D25" s="149" t="s">
        <v>637</v>
      </c>
      <c r="E25" s="149" t="s">
        <v>2</v>
      </c>
      <c r="F25" s="149" t="s">
        <v>72</v>
      </c>
      <c r="G25" s="149" t="s">
        <v>2</v>
      </c>
      <c r="H25" s="149" t="s">
        <v>79</v>
      </c>
      <c r="I25" s="149" t="s">
        <v>638</v>
      </c>
      <c r="J25" s="149" t="s">
        <v>640</v>
      </c>
      <c r="K25" s="149" t="s">
        <v>639</v>
      </c>
      <c r="L25" s="150">
        <v>598468.78</v>
      </c>
      <c r="M25" s="150">
        <v>327344.30000000005</v>
      </c>
      <c r="N25" s="150">
        <v>598468.78</v>
      </c>
      <c r="O25" s="151">
        <v>5</v>
      </c>
      <c r="Q25" s="121"/>
    </row>
    <row r="26" spans="1:17" ht="12.75">
      <c r="A26" s="149" t="s">
        <v>2</v>
      </c>
      <c r="B26" s="149" t="s">
        <v>635</v>
      </c>
      <c r="C26" s="149" t="s">
        <v>636</v>
      </c>
      <c r="D26" s="149" t="s">
        <v>637</v>
      </c>
      <c r="E26" s="149" t="s">
        <v>2</v>
      </c>
      <c r="F26" s="149" t="s">
        <v>72</v>
      </c>
      <c r="G26" s="149" t="s">
        <v>2</v>
      </c>
      <c r="H26" s="149" t="s">
        <v>79</v>
      </c>
      <c r="I26" s="149" t="s">
        <v>638</v>
      </c>
      <c r="J26" s="149" t="s">
        <v>645</v>
      </c>
      <c r="K26" s="149" t="s">
        <v>639</v>
      </c>
      <c r="L26" s="150">
        <v>663121.14999999991</v>
      </c>
      <c r="M26" s="150">
        <v>239292.56</v>
      </c>
      <c r="N26" s="150">
        <v>663121.14999999991</v>
      </c>
      <c r="O26" s="151">
        <v>3</v>
      </c>
      <c r="Q26" s="121"/>
    </row>
    <row r="27" spans="1:17" ht="12.75">
      <c r="A27" s="149" t="s">
        <v>2</v>
      </c>
      <c r="B27" s="149" t="s">
        <v>635</v>
      </c>
      <c r="C27" s="149" t="s">
        <v>636</v>
      </c>
      <c r="D27" s="149" t="s">
        <v>637</v>
      </c>
      <c r="E27" s="149" t="s">
        <v>2</v>
      </c>
      <c r="F27" s="149" t="s">
        <v>72</v>
      </c>
      <c r="G27" s="149" t="s">
        <v>2</v>
      </c>
      <c r="H27" s="149" t="s">
        <v>79</v>
      </c>
      <c r="I27" s="149" t="s">
        <v>638</v>
      </c>
      <c r="J27" s="149" t="s">
        <v>383</v>
      </c>
      <c r="K27" s="149" t="s">
        <v>639</v>
      </c>
      <c r="L27" s="150">
        <v>167005.38</v>
      </c>
      <c r="M27" s="150">
        <v>103350.29</v>
      </c>
      <c r="N27" s="150">
        <v>167005.38</v>
      </c>
      <c r="O27" s="151">
        <v>2</v>
      </c>
      <c r="Q27" s="121"/>
    </row>
    <row r="28" spans="1:17" ht="12.75">
      <c r="A28" s="149" t="s">
        <v>2</v>
      </c>
      <c r="B28" s="149" t="s">
        <v>635</v>
      </c>
      <c r="C28" s="149" t="s">
        <v>636</v>
      </c>
      <c r="D28" s="149" t="s">
        <v>637</v>
      </c>
      <c r="E28" s="149" t="s">
        <v>2</v>
      </c>
      <c r="F28" s="149" t="s">
        <v>72</v>
      </c>
      <c r="G28" s="149" t="s">
        <v>2</v>
      </c>
      <c r="H28" s="149" t="s">
        <v>79</v>
      </c>
      <c r="I28" s="149" t="s">
        <v>638</v>
      </c>
      <c r="J28" s="149" t="s">
        <v>641</v>
      </c>
      <c r="K28" s="149" t="s">
        <v>639</v>
      </c>
      <c r="L28" s="150">
        <v>46478.21</v>
      </c>
      <c r="M28" s="150">
        <v>19520.849999999999</v>
      </c>
      <c r="N28" s="150">
        <v>46478.21</v>
      </c>
      <c r="O28" s="151">
        <v>1</v>
      </c>
      <c r="Q28" s="121"/>
    </row>
    <row r="29" spans="1:17" ht="12.75">
      <c r="A29" s="149" t="s">
        <v>2</v>
      </c>
      <c r="B29" s="149" t="s">
        <v>635</v>
      </c>
      <c r="C29" s="149" t="s">
        <v>636</v>
      </c>
      <c r="D29" s="149" t="s">
        <v>637</v>
      </c>
      <c r="E29" s="149" t="s">
        <v>2</v>
      </c>
      <c r="F29" s="149" t="s">
        <v>72</v>
      </c>
      <c r="G29" s="149" t="s">
        <v>2</v>
      </c>
      <c r="H29" s="149" t="s">
        <v>79</v>
      </c>
      <c r="I29" s="149" t="s">
        <v>638</v>
      </c>
      <c r="J29" s="149" t="s">
        <v>642</v>
      </c>
      <c r="K29" s="149" t="s">
        <v>639</v>
      </c>
      <c r="L29" s="150">
        <v>841254.33</v>
      </c>
      <c r="M29" s="150">
        <v>392892.75999999995</v>
      </c>
      <c r="N29" s="150">
        <v>841254.33</v>
      </c>
      <c r="O29" s="151">
        <v>5</v>
      </c>
      <c r="Q29" s="121"/>
    </row>
    <row r="30" spans="1:17" ht="12.75">
      <c r="A30" s="149" t="s">
        <v>2</v>
      </c>
      <c r="B30" s="149" t="s">
        <v>635</v>
      </c>
      <c r="C30" s="149" t="s">
        <v>636</v>
      </c>
      <c r="D30" s="149" t="s">
        <v>637</v>
      </c>
      <c r="E30" s="149" t="s">
        <v>2</v>
      </c>
      <c r="F30" s="149" t="s">
        <v>72</v>
      </c>
      <c r="G30" s="149" t="s">
        <v>2</v>
      </c>
      <c r="H30" s="149" t="s">
        <v>79</v>
      </c>
      <c r="I30" s="149" t="s">
        <v>638</v>
      </c>
      <c r="J30" s="149" t="s">
        <v>644</v>
      </c>
      <c r="K30" s="149" t="s">
        <v>639</v>
      </c>
      <c r="L30" s="150">
        <v>1511557.4400000002</v>
      </c>
      <c r="M30" s="150">
        <v>609896.85000000009</v>
      </c>
      <c r="N30" s="150">
        <v>1511557.4400000002</v>
      </c>
      <c r="O30" s="151">
        <v>6</v>
      </c>
      <c r="Q30" s="121"/>
    </row>
    <row r="31" spans="1:17" ht="12.75">
      <c r="A31" s="149" t="s">
        <v>2</v>
      </c>
      <c r="B31" s="149" t="s">
        <v>635</v>
      </c>
      <c r="C31" s="149" t="s">
        <v>636</v>
      </c>
      <c r="D31" s="149" t="s">
        <v>637</v>
      </c>
      <c r="E31" s="149" t="s">
        <v>2</v>
      </c>
      <c r="F31" s="149" t="s">
        <v>72</v>
      </c>
      <c r="G31" s="149" t="s">
        <v>176</v>
      </c>
      <c r="H31" s="149" t="s">
        <v>79</v>
      </c>
      <c r="I31" s="149" t="s">
        <v>638</v>
      </c>
      <c r="J31" s="149" t="s">
        <v>2</v>
      </c>
      <c r="K31" s="149" t="s">
        <v>639</v>
      </c>
      <c r="L31" s="150">
        <v>1457912.4</v>
      </c>
      <c r="M31" s="150">
        <v>612323.21</v>
      </c>
      <c r="N31" s="150">
        <v>1457912.4</v>
      </c>
      <c r="O31" s="151">
        <v>2</v>
      </c>
      <c r="Q31" s="121"/>
    </row>
    <row r="32" spans="1:17" ht="12.75">
      <c r="A32" s="149" t="s">
        <v>2</v>
      </c>
      <c r="B32" s="149" t="s">
        <v>635</v>
      </c>
      <c r="C32" s="149" t="s">
        <v>636</v>
      </c>
      <c r="D32" s="149" t="s">
        <v>637</v>
      </c>
      <c r="E32" s="149" t="s">
        <v>2</v>
      </c>
      <c r="F32" s="149" t="s">
        <v>72</v>
      </c>
      <c r="G32" s="149" t="s">
        <v>176</v>
      </c>
      <c r="H32" s="149" t="s">
        <v>79</v>
      </c>
      <c r="I32" s="149" t="s">
        <v>638</v>
      </c>
      <c r="J32" s="149" t="s">
        <v>79</v>
      </c>
      <c r="K32" s="149" t="s">
        <v>639</v>
      </c>
      <c r="L32" s="150">
        <v>8409.89</v>
      </c>
      <c r="M32" s="150">
        <v>7148.41</v>
      </c>
      <c r="N32" s="150">
        <v>8409.89</v>
      </c>
      <c r="O32" s="151">
        <v>1</v>
      </c>
      <c r="Q32" s="121"/>
    </row>
    <row r="33" spans="1:17" ht="12.75">
      <c r="A33" s="149" t="s">
        <v>2</v>
      </c>
      <c r="B33" s="149" t="s">
        <v>635</v>
      </c>
      <c r="C33" s="149" t="s">
        <v>636</v>
      </c>
      <c r="D33" s="149" t="s">
        <v>637</v>
      </c>
      <c r="E33" s="149" t="s">
        <v>2</v>
      </c>
      <c r="F33" s="149" t="s">
        <v>72</v>
      </c>
      <c r="G33" s="149" t="s">
        <v>176</v>
      </c>
      <c r="H33" s="149" t="s">
        <v>79</v>
      </c>
      <c r="I33" s="149" t="s">
        <v>638</v>
      </c>
      <c r="J33" s="149" t="s">
        <v>120</v>
      </c>
      <c r="K33" s="149" t="s">
        <v>639</v>
      </c>
      <c r="L33" s="150">
        <v>1014608.85</v>
      </c>
      <c r="M33" s="150">
        <v>382286.41000000003</v>
      </c>
      <c r="N33" s="150">
        <v>1014608.85</v>
      </c>
      <c r="O33" s="151">
        <v>2</v>
      </c>
      <c r="Q33" s="121"/>
    </row>
    <row r="34" spans="1:17" ht="12.75">
      <c r="A34" s="149" t="s">
        <v>2</v>
      </c>
      <c r="B34" s="149" t="s">
        <v>635</v>
      </c>
      <c r="C34" s="149" t="s">
        <v>636</v>
      </c>
      <c r="D34" s="149" t="s">
        <v>637</v>
      </c>
      <c r="E34" s="149" t="s">
        <v>2</v>
      </c>
      <c r="F34" s="149" t="s">
        <v>72</v>
      </c>
      <c r="G34" s="149" t="s">
        <v>176</v>
      </c>
      <c r="H34" s="149" t="s">
        <v>79</v>
      </c>
      <c r="I34" s="149" t="s">
        <v>638</v>
      </c>
      <c r="J34" s="149" t="s">
        <v>164</v>
      </c>
      <c r="K34" s="149" t="s">
        <v>639</v>
      </c>
      <c r="L34" s="150">
        <v>622300.86</v>
      </c>
      <c r="M34" s="150">
        <v>217805.28</v>
      </c>
      <c r="N34" s="150">
        <v>622300.86</v>
      </c>
      <c r="O34" s="151">
        <v>1</v>
      </c>
      <c r="Q34" s="121"/>
    </row>
    <row r="35" spans="1:17" ht="12.75">
      <c r="A35" s="149" t="s">
        <v>2</v>
      </c>
      <c r="B35" s="149" t="s">
        <v>635</v>
      </c>
      <c r="C35" s="149" t="s">
        <v>636</v>
      </c>
      <c r="D35" s="149" t="s">
        <v>637</v>
      </c>
      <c r="E35" s="149" t="s">
        <v>2</v>
      </c>
      <c r="F35" s="149" t="s">
        <v>72</v>
      </c>
      <c r="G35" s="149" t="s">
        <v>176</v>
      </c>
      <c r="H35" s="149" t="s">
        <v>79</v>
      </c>
      <c r="I35" s="149" t="s">
        <v>638</v>
      </c>
      <c r="J35" s="149" t="s">
        <v>176</v>
      </c>
      <c r="K35" s="149" t="s">
        <v>639</v>
      </c>
      <c r="L35" s="150">
        <v>17114772.450000003</v>
      </c>
      <c r="M35" s="150">
        <v>6801627.8499999987</v>
      </c>
      <c r="N35" s="150">
        <v>17114772.450000003</v>
      </c>
      <c r="O35" s="151">
        <v>48</v>
      </c>
      <c r="Q35" s="121"/>
    </row>
    <row r="36" spans="1:17" ht="12.75">
      <c r="A36" s="149" t="s">
        <v>2</v>
      </c>
      <c r="B36" s="149" t="s">
        <v>635</v>
      </c>
      <c r="C36" s="149" t="s">
        <v>636</v>
      </c>
      <c r="D36" s="149" t="s">
        <v>637</v>
      </c>
      <c r="E36" s="149" t="s">
        <v>2</v>
      </c>
      <c r="F36" s="149" t="s">
        <v>72</v>
      </c>
      <c r="G36" s="149" t="s">
        <v>176</v>
      </c>
      <c r="H36" s="149" t="s">
        <v>79</v>
      </c>
      <c r="I36" s="149" t="s">
        <v>638</v>
      </c>
      <c r="J36" s="149" t="s">
        <v>640</v>
      </c>
      <c r="K36" s="149" t="s">
        <v>639</v>
      </c>
      <c r="L36" s="150">
        <v>23796.67</v>
      </c>
      <c r="M36" s="150">
        <v>19433.510000000002</v>
      </c>
      <c r="N36" s="150">
        <v>23796.67</v>
      </c>
      <c r="O36" s="151">
        <v>3</v>
      </c>
      <c r="Q36" s="121"/>
    </row>
    <row r="37" spans="1:17" ht="12.75">
      <c r="A37" s="149" t="s">
        <v>2</v>
      </c>
      <c r="B37" s="149" t="s">
        <v>635</v>
      </c>
      <c r="C37" s="149" t="s">
        <v>636</v>
      </c>
      <c r="D37" s="149" t="s">
        <v>637</v>
      </c>
      <c r="E37" s="149" t="s">
        <v>2</v>
      </c>
      <c r="F37" s="149" t="s">
        <v>72</v>
      </c>
      <c r="G37" s="149" t="s">
        <v>176</v>
      </c>
      <c r="H37" s="149" t="s">
        <v>79</v>
      </c>
      <c r="I37" s="149" t="s">
        <v>638</v>
      </c>
      <c r="J37" s="149" t="s">
        <v>646</v>
      </c>
      <c r="K37" s="149" t="s">
        <v>639</v>
      </c>
      <c r="L37" s="150">
        <v>133097.76</v>
      </c>
      <c r="M37" s="150">
        <v>55901.06</v>
      </c>
      <c r="N37" s="150">
        <v>133097.76</v>
      </c>
      <c r="O37" s="151">
        <v>1</v>
      </c>
      <c r="Q37" s="121"/>
    </row>
    <row r="38" spans="1:17" ht="12.75">
      <c r="A38" s="149" t="s">
        <v>2</v>
      </c>
      <c r="B38" s="149" t="s">
        <v>635</v>
      </c>
      <c r="C38" s="149" t="s">
        <v>636</v>
      </c>
      <c r="D38" s="149" t="s">
        <v>637</v>
      </c>
      <c r="E38" s="149" t="s">
        <v>2</v>
      </c>
      <c r="F38" s="149" t="s">
        <v>72</v>
      </c>
      <c r="G38" s="149" t="s">
        <v>176</v>
      </c>
      <c r="H38" s="149" t="s">
        <v>79</v>
      </c>
      <c r="I38" s="149" t="s">
        <v>638</v>
      </c>
      <c r="J38" s="149" t="s">
        <v>641</v>
      </c>
      <c r="K38" s="149" t="s">
        <v>639</v>
      </c>
      <c r="L38" s="150">
        <v>70334.78</v>
      </c>
      <c r="M38" s="150">
        <v>29702.1</v>
      </c>
      <c r="N38" s="150">
        <v>70334.78</v>
      </c>
      <c r="O38" s="151">
        <v>2</v>
      </c>
      <c r="Q38" s="121"/>
    </row>
    <row r="39" spans="1:17" ht="12.75">
      <c r="A39" s="149" t="s">
        <v>2</v>
      </c>
      <c r="B39" s="149" t="s">
        <v>635</v>
      </c>
      <c r="C39" s="149" t="s">
        <v>636</v>
      </c>
      <c r="D39" s="149" t="s">
        <v>637</v>
      </c>
      <c r="E39" s="149" t="s">
        <v>2</v>
      </c>
      <c r="F39" s="149" t="s">
        <v>72</v>
      </c>
      <c r="G39" s="149" t="s">
        <v>176</v>
      </c>
      <c r="H39" s="149" t="s">
        <v>79</v>
      </c>
      <c r="I39" s="149" t="s">
        <v>638</v>
      </c>
      <c r="J39" s="149" t="s">
        <v>647</v>
      </c>
      <c r="K39" s="149" t="s">
        <v>639</v>
      </c>
      <c r="L39" s="150">
        <v>419312.56</v>
      </c>
      <c r="M39" s="150">
        <v>179796.03</v>
      </c>
      <c r="N39" s="150">
        <v>419312.56</v>
      </c>
      <c r="O39" s="151">
        <v>4</v>
      </c>
      <c r="Q39" s="121"/>
    </row>
    <row r="40" spans="1:17" ht="12.75">
      <c r="A40" s="149" t="s">
        <v>2</v>
      </c>
      <c r="B40" s="149" t="s">
        <v>635</v>
      </c>
      <c r="C40" s="149" t="s">
        <v>636</v>
      </c>
      <c r="D40" s="149" t="s">
        <v>637</v>
      </c>
      <c r="E40" s="149" t="s">
        <v>2</v>
      </c>
      <c r="F40" s="149" t="s">
        <v>72</v>
      </c>
      <c r="G40" s="149" t="s">
        <v>176</v>
      </c>
      <c r="H40" s="149" t="s">
        <v>79</v>
      </c>
      <c r="I40" s="149" t="s">
        <v>638</v>
      </c>
      <c r="J40" s="149" t="s">
        <v>642</v>
      </c>
      <c r="K40" s="149" t="s">
        <v>639</v>
      </c>
      <c r="L40" s="150">
        <v>420328.18000000005</v>
      </c>
      <c r="M40" s="150">
        <v>174542.36</v>
      </c>
      <c r="N40" s="150">
        <v>420328.18000000005</v>
      </c>
      <c r="O40" s="151">
        <v>4</v>
      </c>
      <c r="Q40" s="121"/>
    </row>
    <row r="41" spans="1:17" ht="12.75">
      <c r="A41" s="149" t="s">
        <v>2</v>
      </c>
      <c r="B41" s="149" t="s">
        <v>635</v>
      </c>
      <c r="C41" s="149" t="s">
        <v>636</v>
      </c>
      <c r="D41" s="149" t="s">
        <v>637</v>
      </c>
      <c r="E41" s="149" t="s">
        <v>2</v>
      </c>
      <c r="F41" s="149" t="s">
        <v>72</v>
      </c>
      <c r="G41" s="149" t="s">
        <v>176</v>
      </c>
      <c r="H41" s="149" t="s">
        <v>79</v>
      </c>
      <c r="I41" s="149" t="s">
        <v>638</v>
      </c>
      <c r="J41" s="149" t="s">
        <v>644</v>
      </c>
      <c r="K41" s="149" t="s">
        <v>639</v>
      </c>
      <c r="L41" s="150">
        <v>6764741.5200000005</v>
      </c>
      <c r="M41" s="150">
        <v>2818045.9199999995</v>
      </c>
      <c r="N41" s="150">
        <v>6764741.5200000005</v>
      </c>
      <c r="O41" s="151">
        <v>24</v>
      </c>
      <c r="Q41" s="121"/>
    </row>
    <row r="42" spans="1:17" ht="12.75">
      <c r="A42" s="149" t="s">
        <v>2</v>
      </c>
      <c r="B42" s="149" t="s">
        <v>635</v>
      </c>
      <c r="C42" s="149" t="s">
        <v>636</v>
      </c>
      <c r="D42" s="149" t="s">
        <v>637</v>
      </c>
      <c r="E42" s="149" t="s">
        <v>2</v>
      </c>
      <c r="F42" s="149" t="s">
        <v>79</v>
      </c>
      <c r="G42" s="149" t="s">
        <v>2</v>
      </c>
      <c r="H42" s="149" t="s">
        <v>79</v>
      </c>
      <c r="I42" s="149" t="s">
        <v>638</v>
      </c>
      <c r="J42" s="149" t="s">
        <v>79</v>
      </c>
      <c r="K42" s="149" t="s">
        <v>639</v>
      </c>
      <c r="L42" s="150">
        <v>323677.13</v>
      </c>
      <c r="M42" s="150">
        <v>172125.92</v>
      </c>
      <c r="N42" s="150">
        <v>323677.13</v>
      </c>
      <c r="O42" s="151">
        <v>3</v>
      </c>
      <c r="Q42" s="121"/>
    </row>
    <row r="43" spans="1:17" ht="12.75">
      <c r="A43" s="149" t="s">
        <v>2</v>
      </c>
      <c r="B43" s="149" t="s">
        <v>635</v>
      </c>
      <c r="C43" s="149" t="s">
        <v>636</v>
      </c>
      <c r="D43" s="149" t="s">
        <v>637</v>
      </c>
      <c r="E43" s="149" t="s">
        <v>2</v>
      </c>
      <c r="F43" s="149" t="s">
        <v>79</v>
      </c>
      <c r="G43" s="149" t="s">
        <v>2</v>
      </c>
      <c r="H43" s="149" t="s">
        <v>79</v>
      </c>
      <c r="I43" s="149" t="s">
        <v>638</v>
      </c>
      <c r="J43" s="149" t="s">
        <v>120</v>
      </c>
      <c r="K43" s="149" t="s">
        <v>639</v>
      </c>
      <c r="L43" s="150">
        <v>209665.87</v>
      </c>
      <c r="M43" s="150">
        <v>67093.08</v>
      </c>
      <c r="N43" s="150">
        <v>209665.87</v>
      </c>
      <c r="O43" s="151">
        <v>1</v>
      </c>
      <c r="Q43" s="121"/>
    </row>
    <row r="44" spans="1:17" ht="12.75">
      <c r="A44" s="149" t="s">
        <v>2</v>
      </c>
      <c r="B44" s="149" t="s">
        <v>635</v>
      </c>
      <c r="C44" s="149" t="s">
        <v>636</v>
      </c>
      <c r="D44" s="149" t="s">
        <v>637</v>
      </c>
      <c r="E44" s="149" t="s">
        <v>2</v>
      </c>
      <c r="F44" s="149" t="s">
        <v>79</v>
      </c>
      <c r="G44" s="149" t="s">
        <v>2</v>
      </c>
      <c r="H44" s="149" t="s">
        <v>79</v>
      </c>
      <c r="I44" s="149" t="s">
        <v>638</v>
      </c>
      <c r="J44" s="149" t="s">
        <v>176</v>
      </c>
      <c r="K44" s="149" t="s">
        <v>639</v>
      </c>
      <c r="L44" s="150">
        <v>1862704.17</v>
      </c>
      <c r="M44" s="150">
        <v>974536.88</v>
      </c>
      <c r="N44" s="150">
        <v>1862704.17</v>
      </c>
      <c r="O44" s="151">
        <v>15</v>
      </c>
      <c r="Q44" s="121"/>
    </row>
    <row r="45" spans="1:17" ht="12.75">
      <c r="A45" s="149" t="s">
        <v>2</v>
      </c>
      <c r="B45" s="149" t="s">
        <v>635</v>
      </c>
      <c r="C45" s="149" t="s">
        <v>636</v>
      </c>
      <c r="D45" s="149" t="s">
        <v>637</v>
      </c>
      <c r="E45" s="149" t="s">
        <v>2</v>
      </c>
      <c r="F45" s="149" t="s">
        <v>79</v>
      </c>
      <c r="G45" s="149" t="s">
        <v>2</v>
      </c>
      <c r="H45" s="149" t="s">
        <v>79</v>
      </c>
      <c r="I45" s="149" t="s">
        <v>638</v>
      </c>
      <c r="J45" s="149" t="s">
        <v>645</v>
      </c>
      <c r="K45" s="149" t="s">
        <v>639</v>
      </c>
      <c r="L45" s="150">
        <v>362780.05</v>
      </c>
      <c r="M45" s="150">
        <v>115726.84</v>
      </c>
      <c r="N45" s="150">
        <v>362780.05</v>
      </c>
      <c r="O45" s="151">
        <v>1</v>
      </c>
      <c r="Q45" s="121"/>
    </row>
    <row r="46" spans="1:17" ht="12.75">
      <c r="A46" s="149" t="s">
        <v>2</v>
      </c>
      <c r="B46" s="149" t="s">
        <v>635</v>
      </c>
      <c r="C46" s="149" t="s">
        <v>636</v>
      </c>
      <c r="D46" s="149" t="s">
        <v>637</v>
      </c>
      <c r="E46" s="149" t="s">
        <v>2</v>
      </c>
      <c r="F46" s="149" t="s">
        <v>79</v>
      </c>
      <c r="G46" s="149" t="s">
        <v>2</v>
      </c>
      <c r="H46" s="149" t="s">
        <v>79</v>
      </c>
      <c r="I46" s="149" t="s">
        <v>638</v>
      </c>
      <c r="J46" s="149" t="s">
        <v>644</v>
      </c>
      <c r="K46" s="149" t="s">
        <v>639</v>
      </c>
      <c r="L46" s="150">
        <v>94228.5</v>
      </c>
      <c r="M46" s="150">
        <v>75382.8</v>
      </c>
      <c r="N46" s="150">
        <v>94228.5</v>
      </c>
      <c r="O46" s="151">
        <v>1</v>
      </c>
      <c r="Q46" s="121"/>
    </row>
    <row r="47" spans="1:17" ht="12.75">
      <c r="A47" s="149" t="s">
        <v>2</v>
      </c>
      <c r="B47" s="149" t="s">
        <v>635</v>
      </c>
      <c r="C47" s="149" t="s">
        <v>636</v>
      </c>
      <c r="D47" s="149" t="s">
        <v>637</v>
      </c>
      <c r="E47" s="149" t="s">
        <v>2</v>
      </c>
      <c r="F47" s="149" t="s">
        <v>79</v>
      </c>
      <c r="G47" s="149" t="s">
        <v>176</v>
      </c>
      <c r="H47" s="149" t="s">
        <v>79</v>
      </c>
      <c r="I47" s="149" t="s">
        <v>638</v>
      </c>
      <c r="J47" s="149" t="s">
        <v>2</v>
      </c>
      <c r="K47" s="149" t="s">
        <v>639</v>
      </c>
      <c r="L47" s="150">
        <v>1179185.9099999999</v>
      </c>
      <c r="M47" s="150">
        <v>504245.75000000006</v>
      </c>
      <c r="N47" s="150">
        <v>1179185.9099999999</v>
      </c>
      <c r="O47" s="151">
        <v>4</v>
      </c>
      <c r="Q47" s="121"/>
    </row>
    <row r="48" spans="1:17" ht="12.75">
      <c r="A48" s="149" t="s">
        <v>2</v>
      </c>
      <c r="B48" s="149" t="s">
        <v>635</v>
      </c>
      <c r="C48" s="149" t="s">
        <v>636</v>
      </c>
      <c r="D48" s="149" t="s">
        <v>637</v>
      </c>
      <c r="E48" s="149" t="s">
        <v>2</v>
      </c>
      <c r="F48" s="149" t="s">
        <v>79</v>
      </c>
      <c r="G48" s="149" t="s">
        <v>176</v>
      </c>
      <c r="H48" s="149" t="s">
        <v>79</v>
      </c>
      <c r="I48" s="149" t="s">
        <v>638</v>
      </c>
      <c r="J48" s="149" t="s">
        <v>79</v>
      </c>
      <c r="K48" s="149" t="s">
        <v>639</v>
      </c>
      <c r="L48" s="150">
        <v>1740235.11</v>
      </c>
      <c r="M48" s="150">
        <v>636448.27999999991</v>
      </c>
      <c r="N48" s="150">
        <v>1740235.11</v>
      </c>
      <c r="O48" s="151">
        <v>5</v>
      </c>
      <c r="Q48" s="121"/>
    </row>
    <row r="49" spans="1:17" ht="12.75">
      <c r="A49" s="149" t="s">
        <v>2</v>
      </c>
      <c r="B49" s="149" t="s">
        <v>635</v>
      </c>
      <c r="C49" s="149" t="s">
        <v>636</v>
      </c>
      <c r="D49" s="149" t="s">
        <v>637</v>
      </c>
      <c r="E49" s="149" t="s">
        <v>2</v>
      </c>
      <c r="F49" s="149" t="s">
        <v>79</v>
      </c>
      <c r="G49" s="149" t="s">
        <v>176</v>
      </c>
      <c r="H49" s="149" t="s">
        <v>79</v>
      </c>
      <c r="I49" s="149" t="s">
        <v>638</v>
      </c>
      <c r="J49" s="149" t="s">
        <v>120</v>
      </c>
      <c r="K49" s="149" t="s">
        <v>639</v>
      </c>
      <c r="L49" s="150">
        <v>349252.78</v>
      </c>
      <c r="M49" s="150">
        <v>122238.47</v>
      </c>
      <c r="N49" s="150">
        <v>349252.78</v>
      </c>
      <c r="O49" s="151">
        <v>1</v>
      </c>
      <c r="Q49" s="121"/>
    </row>
    <row r="50" spans="1:17" ht="12.75">
      <c r="A50" s="149" t="s">
        <v>2</v>
      </c>
      <c r="B50" s="149" t="s">
        <v>635</v>
      </c>
      <c r="C50" s="149" t="s">
        <v>636</v>
      </c>
      <c r="D50" s="149" t="s">
        <v>637</v>
      </c>
      <c r="E50" s="149" t="s">
        <v>2</v>
      </c>
      <c r="F50" s="149" t="s">
        <v>79</v>
      </c>
      <c r="G50" s="149" t="s">
        <v>176</v>
      </c>
      <c r="H50" s="149" t="s">
        <v>79</v>
      </c>
      <c r="I50" s="149" t="s">
        <v>638</v>
      </c>
      <c r="J50" s="149" t="s">
        <v>176</v>
      </c>
      <c r="K50" s="149" t="s">
        <v>639</v>
      </c>
      <c r="L50" s="150">
        <v>13874686.620000001</v>
      </c>
      <c r="M50" s="150">
        <v>5458975.2499999991</v>
      </c>
      <c r="N50" s="150">
        <v>13874686.620000001</v>
      </c>
      <c r="O50" s="151">
        <v>44</v>
      </c>
      <c r="Q50" s="121"/>
    </row>
    <row r="51" spans="1:17" ht="12.75">
      <c r="A51" s="149" t="s">
        <v>2</v>
      </c>
      <c r="B51" s="149" t="s">
        <v>635</v>
      </c>
      <c r="C51" s="149" t="s">
        <v>636</v>
      </c>
      <c r="D51" s="149" t="s">
        <v>637</v>
      </c>
      <c r="E51" s="149" t="s">
        <v>2</v>
      </c>
      <c r="F51" s="149" t="s">
        <v>79</v>
      </c>
      <c r="G51" s="149" t="s">
        <v>176</v>
      </c>
      <c r="H51" s="149" t="s">
        <v>79</v>
      </c>
      <c r="I51" s="149" t="s">
        <v>638</v>
      </c>
      <c r="J51" s="149" t="s">
        <v>640</v>
      </c>
      <c r="K51" s="149" t="s">
        <v>639</v>
      </c>
      <c r="L51" s="150">
        <v>2100365.9900000002</v>
      </c>
      <c r="M51" s="150">
        <v>845917.24</v>
      </c>
      <c r="N51" s="150">
        <v>2100365.9900000002</v>
      </c>
      <c r="O51" s="151">
        <v>4</v>
      </c>
      <c r="Q51" s="121"/>
    </row>
    <row r="52" spans="1:17" ht="12.75">
      <c r="A52" s="149" t="s">
        <v>2</v>
      </c>
      <c r="B52" s="149" t="s">
        <v>635</v>
      </c>
      <c r="C52" s="149" t="s">
        <v>636</v>
      </c>
      <c r="D52" s="149" t="s">
        <v>637</v>
      </c>
      <c r="E52" s="149" t="s">
        <v>2</v>
      </c>
      <c r="F52" s="149" t="s">
        <v>79</v>
      </c>
      <c r="G52" s="149" t="s">
        <v>176</v>
      </c>
      <c r="H52" s="149" t="s">
        <v>79</v>
      </c>
      <c r="I52" s="149" t="s">
        <v>638</v>
      </c>
      <c r="J52" s="149" t="s">
        <v>645</v>
      </c>
      <c r="K52" s="149" t="s">
        <v>639</v>
      </c>
      <c r="L52" s="150">
        <v>227250.06</v>
      </c>
      <c r="M52" s="150">
        <v>102262.53</v>
      </c>
      <c r="N52" s="150">
        <v>227250.06</v>
      </c>
      <c r="O52" s="151">
        <v>1</v>
      </c>
      <c r="Q52" s="121"/>
    </row>
    <row r="53" spans="1:17" ht="12.75">
      <c r="A53" s="149" t="s">
        <v>2</v>
      </c>
      <c r="B53" s="149" t="s">
        <v>635</v>
      </c>
      <c r="C53" s="149" t="s">
        <v>636</v>
      </c>
      <c r="D53" s="149" t="s">
        <v>637</v>
      </c>
      <c r="E53" s="149" t="s">
        <v>2</v>
      </c>
      <c r="F53" s="149" t="s">
        <v>79</v>
      </c>
      <c r="G53" s="149" t="s">
        <v>176</v>
      </c>
      <c r="H53" s="149" t="s">
        <v>79</v>
      </c>
      <c r="I53" s="149" t="s">
        <v>638</v>
      </c>
      <c r="J53" s="149" t="s">
        <v>646</v>
      </c>
      <c r="K53" s="149" t="s">
        <v>639</v>
      </c>
      <c r="L53" s="150">
        <v>118162.54</v>
      </c>
      <c r="M53" s="150">
        <v>49628.27</v>
      </c>
      <c r="N53" s="150">
        <v>118162.54</v>
      </c>
      <c r="O53" s="151">
        <v>1</v>
      </c>
      <c r="Q53" s="121"/>
    </row>
    <row r="54" spans="1:17" ht="12.75">
      <c r="A54" s="149" t="s">
        <v>2</v>
      </c>
      <c r="B54" s="149" t="s">
        <v>635</v>
      </c>
      <c r="C54" s="149" t="s">
        <v>636</v>
      </c>
      <c r="D54" s="149" t="s">
        <v>637</v>
      </c>
      <c r="E54" s="149" t="s">
        <v>2</v>
      </c>
      <c r="F54" s="149" t="s">
        <v>79</v>
      </c>
      <c r="G54" s="149" t="s">
        <v>176</v>
      </c>
      <c r="H54" s="149" t="s">
        <v>79</v>
      </c>
      <c r="I54" s="149" t="s">
        <v>638</v>
      </c>
      <c r="J54" s="149" t="s">
        <v>383</v>
      </c>
      <c r="K54" s="149" t="s">
        <v>639</v>
      </c>
      <c r="L54" s="150">
        <v>33922.26</v>
      </c>
      <c r="M54" s="150">
        <v>18653.849999999999</v>
      </c>
      <c r="N54" s="150">
        <v>33922.26</v>
      </c>
      <c r="O54" s="151">
        <v>1</v>
      </c>
      <c r="Q54" s="121"/>
    </row>
    <row r="55" spans="1:17" ht="12.75">
      <c r="A55" s="149" t="s">
        <v>2</v>
      </c>
      <c r="B55" s="149" t="s">
        <v>635</v>
      </c>
      <c r="C55" s="149" t="s">
        <v>636</v>
      </c>
      <c r="D55" s="149" t="s">
        <v>637</v>
      </c>
      <c r="E55" s="149" t="s">
        <v>2</v>
      </c>
      <c r="F55" s="149" t="s">
        <v>79</v>
      </c>
      <c r="G55" s="149" t="s">
        <v>176</v>
      </c>
      <c r="H55" s="149" t="s">
        <v>79</v>
      </c>
      <c r="I55" s="149" t="s">
        <v>638</v>
      </c>
      <c r="J55" s="149" t="s">
        <v>641</v>
      </c>
      <c r="K55" s="149" t="s">
        <v>639</v>
      </c>
      <c r="L55" s="150">
        <v>247232.04</v>
      </c>
      <c r="M55" s="150">
        <v>103837.42</v>
      </c>
      <c r="N55" s="150">
        <v>247232.04</v>
      </c>
      <c r="O55" s="151">
        <v>1</v>
      </c>
      <c r="Q55" s="121"/>
    </row>
    <row r="56" spans="1:17" ht="12.75">
      <c r="A56" s="149" t="s">
        <v>2</v>
      </c>
      <c r="B56" s="149" t="s">
        <v>635</v>
      </c>
      <c r="C56" s="149" t="s">
        <v>636</v>
      </c>
      <c r="D56" s="149" t="s">
        <v>637</v>
      </c>
      <c r="E56" s="149" t="s">
        <v>2</v>
      </c>
      <c r="F56" s="149" t="s">
        <v>79</v>
      </c>
      <c r="G56" s="149" t="s">
        <v>176</v>
      </c>
      <c r="H56" s="149" t="s">
        <v>79</v>
      </c>
      <c r="I56" s="149" t="s">
        <v>638</v>
      </c>
      <c r="J56" s="149" t="s">
        <v>647</v>
      </c>
      <c r="K56" s="149" t="s">
        <v>639</v>
      </c>
      <c r="L56" s="150">
        <v>136373.24</v>
      </c>
      <c r="M56" s="150">
        <v>64477.900000000009</v>
      </c>
      <c r="N56" s="150">
        <v>136373.24</v>
      </c>
      <c r="O56" s="151">
        <v>2</v>
      </c>
      <c r="Q56" s="121"/>
    </row>
    <row r="57" spans="1:17" ht="12.75">
      <c r="A57" s="149" t="s">
        <v>2</v>
      </c>
      <c r="B57" s="149" t="s">
        <v>635</v>
      </c>
      <c r="C57" s="149" t="s">
        <v>636</v>
      </c>
      <c r="D57" s="149" t="s">
        <v>637</v>
      </c>
      <c r="E57" s="149" t="s">
        <v>2</v>
      </c>
      <c r="F57" s="149" t="s">
        <v>79</v>
      </c>
      <c r="G57" s="149" t="s">
        <v>176</v>
      </c>
      <c r="H57" s="149" t="s">
        <v>79</v>
      </c>
      <c r="I57" s="149" t="s">
        <v>638</v>
      </c>
      <c r="J57" s="149" t="s">
        <v>642</v>
      </c>
      <c r="K57" s="149" t="s">
        <v>639</v>
      </c>
      <c r="L57" s="150">
        <v>97178.33</v>
      </c>
      <c r="M57" s="150">
        <v>38871.33</v>
      </c>
      <c r="N57" s="150">
        <v>97178.33</v>
      </c>
      <c r="O57" s="151">
        <v>1</v>
      </c>
      <c r="Q57" s="121"/>
    </row>
    <row r="58" spans="1:17" ht="12.75">
      <c r="A58" s="149" t="s">
        <v>2</v>
      </c>
      <c r="B58" s="149" t="s">
        <v>635</v>
      </c>
      <c r="C58" s="149" t="s">
        <v>636</v>
      </c>
      <c r="D58" s="149" t="s">
        <v>637</v>
      </c>
      <c r="E58" s="149" t="s">
        <v>2</v>
      </c>
      <c r="F58" s="149" t="s">
        <v>79</v>
      </c>
      <c r="G58" s="149" t="s">
        <v>176</v>
      </c>
      <c r="H58" s="149" t="s">
        <v>79</v>
      </c>
      <c r="I58" s="149" t="s">
        <v>638</v>
      </c>
      <c r="J58" s="149" t="s">
        <v>644</v>
      </c>
      <c r="K58" s="149" t="s">
        <v>639</v>
      </c>
      <c r="L58" s="150">
        <v>6753457.1899999995</v>
      </c>
      <c r="M58" s="150">
        <v>2619419.5699999994</v>
      </c>
      <c r="N58" s="150">
        <v>6753457.1899999995</v>
      </c>
      <c r="O58" s="151">
        <v>15</v>
      </c>
      <c r="Q58" s="121"/>
    </row>
    <row r="59" spans="1:17" ht="12.75">
      <c r="A59" s="149" t="s">
        <v>2</v>
      </c>
      <c r="B59" s="149" t="s">
        <v>635</v>
      </c>
      <c r="C59" s="149" t="s">
        <v>636</v>
      </c>
      <c r="D59" s="149" t="s">
        <v>637</v>
      </c>
      <c r="E59" s="149" t="s">
        <v>120</v>
      </c>
      <c r="F59" s="149" t="s">
        <v>176</v>
      </c>
      <c r="G59" s="149" t="s">
        <v>176</v>
      </c>
      <c r="H59" s="149" t="s">
        <v>79</v>
      </c>
      <c r="I59" s="149" t="s">
        <v>638</v>
      </c>
      <c r="J59" s="149" t="s">
        <v>648</v>
      </c>
      <c r="K59" s="149" t="s">
        <v>639</v>
      </c>
      <c r="L59" s="150">
        <v>101552985.75</v>
      </c>
      <c r="M59" s="150">
        <v>93936511.810000002</v>
      </c>
      <c r="N59" s="150">
        <v>101552985.75</v>
      </c>
      <c r="O59" s="151">
        <v>1</v>
      </c>
      <c r="Q59" s="121"/>
    </row>
    <row r="60" spans="1:17" ht="12.75">
      <c r="A60" s="149" t="s">
        <v>2</v>
      </c>
      <c r="B60" s="149" t="s">
        <v>635</v>
      </c>
      <c r="C60" s="149" t="s">
        <v>636</v>
      </c>
      <c r="D60" s="149" t="s">
        <v>649</v>
      </c>
      <c r="E60" s="149" t="s">
        <v>2</v>
      </c>
      <c r="F60" s="149" t="s">
        <v>2</v>
      </c>
      <c r="G60" s="149" t="s">
        <v>2</v>
      </c>
      <c r="H60" s="149" t="s">
        <v>2</v>
      </c>
      <c r="I60" s="149" t="s">
        <v>638</v>
      </c>
      <c r="J60" s="149" t="s">
        <v>153</v>
      </c>
      <c r="K60" s="149" t="s">
        <v>639</v>
      </c>
      <c r="L60" s="150">
        <v>581111.03</v>
      </c>
      <c r="M60" s="150">
        <v>405374.2</v>
      </c>
      <c r="N60" s="150">
        <v>581111.03</v>
      </c>
      <c r="O60" s="151">
        <v>1</v>
      </c>
      <c r="Q60" s="121"/>
    </row>
    <row r="61" spans="1:17" ht="12.75">
      <c r="A61" s="149" t="s">
        <v>2</v>
      </c>
      <c r="B61" s="149" t="s">
        <v>635</v>
      </c>
      <c r="C61" s="149" t="s">
        <v>636</v>
      </c>
      <c r="D61" s="149" t="s">
        <v>649</v>
      </c>
      <c r="E61" s="149" t="s">
        <v>2</v>
      </c>
      <c r="F61" s="149" t="s">
        <v>2</v>
      </c>
      <c r="G61" s="149" t="s">
        <v>176</v>
      </c>
      <c r="H61" s="149" t="s">
        <v>2</v>
      </c>
      <c r="I61" s="149" t="s">
        <v>638</v>
      </c>
      <c r="J61" s="149" t="s">
        <v>642</v>
      </c>
      <c r="K61" s="149" t="s">
        <v>639</v>
      </c>
      <c r="L61" s="150">
        <v>1097227.56</v>
      </c>
      <c r="M61" s="150">
        <v>896720.56</v>
      </c>
      <c r="N61" s="150">
        <v>1097227.56</v>
      </c>
      <c r="O61" s="151">
        <v>2</v>
      </c>
      <c r="Q61" s="121"/>
    </row>
    <row r="62" spans="1:17" ht="12.75">
      <c r="A62" s="149" t="s">
        <v>2</v>
      </c>
      <c r="B62" s="149" t="s">
        <v>635</v>
      </c>
      <c r="C62" s="149" t="s">
        <v>636</v>
      </c>
      <c r="D62" s="149" t="s">
        <v>649</v>
      </c>
      <c r="E62" s="149" t="s">
        <v>2</v>
      </c>
      <c r="F62" s="149" t="s">
        <v>72</v>
      </c>
      <c r="G62" s="149" t="s">
        <v>176</v>
      </c>
      <c r="H62" s="149" t="s">
        <v>2</v>
      </c>
      <c r="I62" s="149" t="s">
        <v>638</v>
      </c>
      <c r="J62" s="149" t="s">
        <v>176</v>
      </c>
      <c r="K62" s="149" t="s">
        <v>639</v>
      </c>
      <c r="L62" s="150">
        <v>382716.24</v>
      </c>
      <c r="M62" s="150">
        <v>183547.94</v>
      </c>
      <c r="N62" s="150">
        <v>382716.24</v>
      </c>
      <c r="O62" s="151">
        <v>2</v>
      </c>
      <c r="Q62" s="121"/>
    </row>
    <row r="63" spans="1:17" ht="12.75">
      <c r="A63" s="149" t="s">
        <v>2</v>
      </c>
      <c r="B63" s="149" t="s">
        <v>635</v>
      </c>
      <c r="C63" s="149" t="s">
        <v>636</v>
      </c>
      <c r="D63" s="149" t="s">
        <v>649</v>
      </c>
      <c r="E63" s="149" t="s">
        <v>2</v>
      </c>
      <c r="F63" s="149" t="s">
        <v>79</v>
      </c>
      <c r="G63" s="149" t="s">
        <v>176</v>
      </c>
      <c r="H63" s="149" t="s">
        <v>2</v>
      </c>
      <c r="I63" s="149" t="s">
        <v>638</v>
      </c>
      <c r="J63" s="149" t="s">
        <v>176</v>
      </c>
      <c r="K63" s="149" t="s">
        <v>639</v>
      </c>
      <c r="L63" s="150">
        <v>579947.31999999995</v>
      </c>
      <c r="M63" s="150">
        <v>283955.23</v>
      </c>
      <c r="N63" s="150">
        <v>579947.31999999995</v>
      </c>
      <c r="O63" s="151">
        <v>2</v>
      </c>
      <c r="Q63" s="121"/>
    </row>
    <row r="64" spans="1:17" ht="12.75">
      <c r="A64" s="149" t="s">
        <v>2</v>
      </c>
      <c r="B64" s="149" t="s">
        <v>635</v>
      </c>
      <c r="C64" s="149" t="s">
        <v>636</v>
      </c>
      <c r="D64" s="149" t="s">
        <v>650</v>
      </c>
      <c r="E64" s="149" t="s">
        <v>2</v>
      </c>
      <c r="F64" s="149" t="s">
        <v>2</v>
      </c>
      <c r="G64" s="149" t="s">
        <v>176</v>
      </c>
      <c r="H64" s="149" t="s">
        <v>2</v>
      </c>
      <c r="I64" s="149" t="s">
        <v>638</v>
      </c>
      <c r="J64" s="149" t="s">
        <v>176</v>
      </c>
      <c r="K64" s="149" t="s">
        <v>639</v>
      </c>
      <c r="L64" s="150">
        <v>344016.49</v>
      </c>
      <c r="M64" s="150">
        <v>151766.20000000001</v>
      </c>
      <c r="N64" s="150">
        <v>344016.49</v>
      </c>
      <c r="O64" s="151">
        <v>3</v>
      </c>
      <c r="Q64" s="121"/>
    </row>
    <row r="65" spans="1:17" ht="12.75">
      <c r="A65" s="149" t="s">
        <v>2</v>
      </c>
      <c r="B65" s="149" t="s">
        <v>635</v>
      </c>
      <c r="C65" s="149" t="s">
        <v>636</v>
      </c>
      <c r="D65" s="149" t="s">
        <v>650</v>
      </c>
      <c r="E65" s="149" t="s">
        <v>2</v>
      </c>
      <c r="F65" s="149" t="s">
        <v>2</v>
      </c>
      <c r="G65" s="149" t="s">
        <v>176</v>
      </c>
      <c r="H65" s="149" t="s">
        <v>2</v>
      </c>
      <c r="I65" s="149" t="s">
        <v>638</v>
      </c>
      <c r="J65" s="149" t="s">
        <v>383</v>
      </c>
      <c r="K65" s="149" t="s">
        <v>639</v>
      </c>
      <c r="L65" s="150">
        <v>44353.81</v>
      </c>
      <c r="M65" s="150">
        <v>19959.22</v>
      </c>
      <c r="N65" s="150">
        <v>44353.81</v>
      </c>
      <c r="O65" s="151">
        <v>1</v>
      </c>
      <c r="Q65" s="121"/>
    </row>
    <row r="66" spans="1:17" ht="12.75">
      <c r="A66" s="149" t="s">
        <v>2</v>
      </c>
      <c r="B66" s="149" t="s">
        <v>635</v>
      </c>
      <c r="C66" s="149" t="s">
        <v>636</v>
      </c>
      <c r="D66" s="149" t="s">
        <v>650</v>
      </c>
      <c r="E66" s="149" t="s">
        <v>2</v>
      </c>
      <c r="F66" s="149" t="s">
        <v>2</v>
      </c>
      <c r="G66" s="149" t="s">
        <v>176</v>
      </c>
      <c r="H66" s="149" t="s">
        <v>2</v>
      </c>
      <c r="I66" s="149" t="s">
        <v>638</v>
      </c>
      <c r="J66" s="149" t="s">
        <v>644</v>
      </c>
      <c r="K66" s="149" t="s">
        <v>639</v>
      </c>
      <c r="L66" s="150">
        <v>190812.58</v>
      </c>
      <c r="M66" s="150">
        <v>85865.66</v>
      </c>
      <c r="N66" s="150">
        <v>190812.58</v>
      </c>
      <c r="O66" s="151">
        <v>1</v>
      </c>
      <c r="Q66" s="121"/>
    </row>
    <row r="67" spans="1:17" ht="12.75">
      <c r="A67" s="149" t="s">
        <v>2</v>
      </c>
      <c r="B67" s="149" t="s">
        <v>635</v>
      </c>
      <c r="C67" s="149" t="s">
        <v>636</v>
      </c>
      <c r="D67" s="149" t="s">
        <v>650</v>
      </c>
      <c r="E67" s="149" t="s">
        <v>2</v>
      </c>
      <c r="F67" s="149" t="s">
        <v>72</v>
      </c>
      <c r="G67" s="149" t="s">
        <v>176</v>
      </c>
      <c r="H67" s="149" t="s">
        <v>2</v>
      </c>
      <c r="I67" s="149" t="s">
        <v>638</v>
      </c>
      <c r="J67" s="149" t="s">
        <v>176</v>
      </c>
      <c r="K67" s="149" t="s">
        <v>639</v>
      </c>
      <c r="L67" s="150">
        <v>1371051.8399999999</v>
      </c>
      <c r="M67" s="150">
        <v>515994.7</v>
      </c>
      <c r="N67" s="150">
        <v>1371051.8399999999</v>
      </c>
      <c r="O67" s="151">
        <v>7</v>
      </c>
      <c r="Q67" s="121"/>
    </row>
    <row r="68" spans="1:17" ht="12.75">
      <c r="A68" s="149" t="s">
        <v>2</v>
      </c>
      <c r="B68" s="149" t="s">
        <v>635</v>
      </c>
      <c r="C68" s="149" t="s">
        <v>636</v>
      </c>
      <c r="D68" s="149" t="s">
        <v>650</v>
      </c>
      <c r="E68" s="149" t="s">
        <v>2</v>
      </c>
      <c r="F68" s="149" t="s">
        <v>72</v>
      </c>
      <c r="G68" s="149" t="s">
        <v>176</v>
      </c>
      <c r="H68" s="149" t="s">
        <v>2</v>
      </c>
      <c r="I68" s="149" t="s">
        <v>638</v>
      </c>
      <c r="J68" s="149" t="s">
        <v>645</v>
      </c>
      <c r="K68" s="149" t="s">
        <v>639</v>
      </c>
      <c r="L68" s="150">
        <v>287296.13</v>
      </c>
      <c r="M68" s="150">
        <v>100553.64</v>
      </c>
      <c r="N68" s="150">
        <v>287296.13</v>
      </c>
      <c r="O68" s="151">
        <v>1</v>
      </c>
      <c r="Q68" s="121"/>
    </row>
    <row r="69" spans="1:17" ht="12.75">
      <c r="A69" s="149" t="s">
        <v>2</v>
      </c>
      <c r="B69" s="149" t="s">
        <v>635</v>
      </c>
      <c r="C69" s="149" t="s">
        <v>636</v>
      </c>
      <c r="D69" s="149" t="s">
        <v>650</v>
      </c>
      <c r="E69" s="149" t="s">
        <v>2</v>
      </c>
      <c r="F69" s="149" t="s">
        <v>79</v>
      </c>
      <c r="G69" s="149" t="s">
        <v>2</v>
      </c>
      <c r="H69" s="149" t="s">
        <v>2</v>
      </c>
      <c r="I69" s="149" t="s">
        <v>638</v>
      </c>
      <c r="J69" s="149" t="s">
        <v>79</v>
      </c>
      <c r="K69" s="149" t="s">
        <v>639</v>
      </c>
      <c r="L69" s="150">
        <v>206003.85</v>
      </c>
      <c r="M69" s="150">
        <v>72101.350000000006</v>
      </c>
      <c r="N69" s="150">
        <v>206003.85</v>
      </c>
      <c r="O69" s="151">
        <v>1</v>
      </c>
      <c r="Q69" s="121"/>
    </row>
    <row r="70" spans="1:17" ht="12.75">
      <c r="A70" s="149" t="s">
        <v>2</v>
      </c>
      <c r="B70" s="149" t="s">
        <v>635</v>
      </c>
      <c r="C70" s="149" t="s">
        <v>636</v>
      </c>
      <c r="D70" s="149" t="s">
        <v>650</v>
      </c>
      <c r="E70" s="149" t="s">
        <v>2</v>
      </c>
      <c r="F70" s="149" t="s">
        <v>79</v>
      </c>
      <c r="G70" s="149" t="s">
        <v>176</v>
      </c>
      <c r="H70" s="149" t="s">
        <v>2</v>
      </c>
      <c r="I70" s="149" t="s">
        <v>638</v>
      </c>
      <c r="J70" s="149" t="s">
        <v>176</v>
      </c>
      <c r="K70" s="149" t="s">
        <v>639</v>
      </c>
      <c r="L70" s="150">
        <v>764960.98</v>
      </c>
      <c r="M70" s="150">
        <v>311678.71000000002</v>
      </c>
      <c r="N70" s="150">
        <v>764960.98</v>
      </c>
      <c r="O70" s="151">
        <v>2</v>
      </c>
      <c r="Q70" s="121"/>
    </row>
    <row r="71" spans="1:17" ht="12.75">
      <c r="A71" s="149" t="s">
        <v>2</v>
      </c>
      <c r="B71" s="149" t="s">
        <v>635</v>
      </c>
      <c r="C71" s="149" t="s">
        <v>636</v>
      </c>
      <c r="D71" s="149" t="s">
        <v>650</v>
      </c>
      <c r="E71" s="149" t="s">
        <v>2</v>
      </c>
      <c r="F71" s="149" t="s">
        <v>79</v>
      </c>
      <c r="G71" s="149" t="s">
        <v>176</v>
      </c>
      <c r="H71" s="149" t="s">
        <v>2</v>
      </c>
      <c r="I71" s="149" t="s">
        <v>638</v>
      </c>
      <c r="J71" s="149" t="s">
        <v>644</v>
      </c>
      <c r="K71" s="149" t="s">
        <v>639</v>
      </c>
      <c r="L71" s="150">
        <v>47792.07</v>
      </c>
      <c r="M71" s="150">
        <v>21506.43</v>
      </c>
      <c r="N71" s="150">
        <v>47792.07</v>
      </c>
      <c r="O71" s="151">
        <v>1</v>
      </c>
      <c r="Q71" s="121"/>
    </row>
    <row r="72" spans="1:17" ht="12.75">
      <c r="A72" s="149" t="s">
        <v>2</v>
      </c>
      <c r="B72" s="149" t="s">
        <v>635</v>
      </c>
      <c r="C72" s="149" t="s">
        <v>636</v>
      </c>
      <c r="D72" s="149" t="s">
        <v>651</v>
      </c>
      <c r="E72" s="149" t="s">
        <v>2</v>
      </c>
      <c r="F72" s="149" t="s">
        <v>2</v>
      </c>
      <c r="G72" s="149" t="s">
        <v>2</v>
      </c>
      <c r="H72" s="149" t="s">
        <v>2</v>
      </c>
      <c r="I72" s="149" t="s">
        <v>638</v>
      </c>
      <c r="J72" s="149" t="s">
        <v>176</v>
      </c>
      <c r="K72" s="149" t="s">
        <v>639</v>
      </c>
      <c r="L72" s="150">
        <v>850063.28</v>
      </c>
      <c r="M72" s="150">
        <v>212515.82</v>
      </c>
      <c r="N72" s="150">
        <v>850063.28</v>
      </c>
      <c r="O72" s="151">
        <v>1</v>
      </c>
      <c r="Q72" s="121"/>
    </row>
    <row r="73" spans="1:17" ht="12.75">
      <c r="A73" s="149" t="s">
        <v>2</v>
      </c>
      <c r="B73" s="149" t="s">
        <v>635</v>
      </c>
      <c r="C73" s="149" t="s">
        <v>636</v>
      </c>
      <c r="D73" s="149" t="s">
        <v>651</v>
      </c>
      <c r="E73" s="149" t="s">
        <v>2</v>
      </c>
      <c r="F73" s="149" t="s">
        <v>2</v>
      </c>
      <c r="G73" s="149" t="s">
        <v>176</v>
      </c>
      <c r="H73" s="149" t="s">
        <v>2</v>
      </c>
      <c r="I73" s="149" t="s">
        <v>638</v>
      </c>
      <c r="J73" s="149" t="s">
        <v>153</v>
      </c>
      <c r="K73" s="149" t="s">
        <v>639</v>
      </c>
      <c r="L73" s="150">
        <v>298125.81</v>
      </c>
      <c r="M73" s="150">
        <v>74531.460000000006</v>
      </c>
      <c r="N73" s="150">
        <v>298125.81</v>
      </c>
      <c r="O73" s="151">
        <v>1</v>
      </c>
      <c r="Q73" s="121"/>
    </row>
    <row r="74" spans="1:17" ht="12.75">
      <c r="A74" s="149" t="s">
        <v>2</v>
      </c>
      <c r="B74" s="149" t="s">
        <v>635</v>
      </c>
      <c r="C74" s="149" t="s">
        <v>636</v>
      </c>
      <c r="D74" s="149" t="s">
        <v>651</v>
      </c>
      <c r="E74" s="149" t="s">
        <v>2</v>
      </c>
      <c r="F74" s="149" t="s">
        <v>2</v>
      </c>
      <c r="G74" s="149" t="s">
        <v>176</v>
      </c>
      <c r="H74" s="149" t="s">
        <v>2</v>
      </c>
      <c r="I74" s="149" t="s">
        <v>638</v>
      </c>
      <c r="J74" s="149" t="s">
        <v>644</v>
      </c>
      <c r="K74" s="149" t="s">
        <v>639</v>
      </c>
      <c r="L74" s="150">
        <v>1648709.46</v>
      </c>
      <c r="M74" s="150">
        <v>329741.89</v>
      </c>
      <c r="N74" s="150">
        <v>1648709.46</v>
      </c>
      <c r="O74" s="151">
        <v>1</v>
      </c>
      <c r="Q74" s="121"/>
    </row>
    <row r="75" spans="1:17" ht="12.75">
      <c r="A75" s="149" t="s">
        <v>2</v>
      </c>
      <c r="B75" s="149" t="s">
        <v>635</v>
      </c>
      <c r="C75" s="149" t="s">
        <v>636</v>
      </c>
      <c r="D75" s="149" t="s">
        <v>652</v>
      </c>
      <c r="E75" s="149" t="s">
        <v>2</v>
      </c>
      <c r="F75" s="149" t="s">
        <v>2</v>
      </c>
      <c r="G75" s="149" t="s">
        <v>176</v>
      </c>
      <c r="H75" s="149" t="s">
        <v>2</v>
      </c>
      <c r="I75" s="149" t="s">
        <v>638</v>
      </c>
      <c r="J75" s="149" t="s">
        <v>653</v>
      </c>
      <c r="K75" s="149" t="s">
        <v>639</v>
      </c>
      <c r="L75" s="150">
        <v>49474912.239999995</v>
      </c>
      <c r="M75" s="150">
        <v>42125656.82</v>
      </c>
      <c r="N75" s="150">
        <v>49474912.239999995</v>
      </c>
      <c r="O75" s="151">
        <v>3</v>
      </c>
      <c r="Q75" s="121"/>
    </row>
    <row r="76" spans="1:17" ht="12.75">
      <c r="A76" s="149" t="s">
        <v>2</v>
      </c>
      <c r="B76" s="149" t="s">
        <v>635</v>
      </c>
      <c r="C76" s="149" t="s">
        <v>636</v>
      </c>
      <c r="D76" s="149" t="s">
        <v>652</v>
      </c>
      <c r="E76" s="149" t="s">
        <v>2</v>
      </c>
      <c r="F76" s="149" t="s">
        <v>2</v>
      </c>
      <c r="G76" s="149" t="s">
        <v>176</v>
      </c>
      <c r="H76" s="149" t="s">
        <v>2</v>
      </c>
      <c r="I76" s="149" t="s">
        <v>638</v>
      </c>
      <c r="J76" s="149" t="s">
        <v>654</v>
      </c>
      <c r="K76" s="149" t="s">
        <v>639</v>
      </c>
      <c r="L76" s="150">
        <v>3045818.61</v>
      </c>
      <c r="M76" s="150">
        <v>2162531.21</v>
      </c>
      <c r="N76" s="150">
        <v>3045818.61</v>
      </c>
      <c r="O76" s="151">
        <v>1</v>
      </c>
      <c r="Q76" s="121"/>
    </row>
    <row r="77" spans="1:17" ht="12.75">
      <c r="A77" s="149" t="s">
        <v>2</v>
      </c>
      <c r="B77" s="149" t="s">
        <v>635</v>
      </c>
      <c r="C77" s="149" t="s">
        <v>636</v>
      </c>
      <c r="D77" s="149" t="s">
        <v>655</v>
      </c>
      <c r="E77" s="149" t="s">
        <v>2</v>
      </c>
      <c r="F77" s="149" t="s">
        <v>2</v>
      </c>
      <c r="G77" s="149" t="s">
        <v>176</v>
      </c>
      <c r="H77" s="149" t="s">
        <v>2</v>
      </c>
      <c r="I77" s="149" t="s">
        <v>638</v>
      </c>
      <c r="J77" s="149" t="s">
        <v>176</v>
      </c>
      <c r="K77" s="149" t="s">
        <v>639</v>
      </c>
      <c r="L77" s="150">
        <v>309702.43</v>
      </c>
      <c r="M77" s="150">
        <v>191229.47</v>
      </c>
      <c r="N77" s="150">
        <v>309702.43</v>
      </c>
      <c r="O77" s="151">
        <v>1</v>
      </c>
      <c r="Q77" s="121"/>
    </row>
    <row r="78" spans="1:17" ht="12.75">
      <c r="A78" s="149" t="s">
        <v>2</v>
      </c>
      <c r="B78" s="149" t="s">
        <v>635</v>
      </c>
      <c r="C78" s="149" t="s">
        <v>636</v>
      </c>
      <c r="D78" s="149" t="s">
        <v>655</v>
      </c>
      <c r="E78" s="149" t="s">
        <v>2</v>
      </c>
      <c r="F78" s="149" t="s">
        <v>2</v>
      </c>
      <c r="G78" s="149" t="s">
        <v>176</v>
      </c>
      <c r="H78" s="149" t="s">
        <v>2</v>
      </c>
      <c r="I78" s="149" t="s">
        <v>638</v>
      </c>
      <c r="J78" s="149" t="s">
        <v>656</v>
      </c>
      <c r="K78" s="149" t="s">
        <v>639</v>
      </c>
      <c r="L78" s="150">
        <v>203169.16</v>
      </c>
      <c r="M78" s="150">
        <v>203169.16</v>
      </c>
      <c r="N78" s="150">
        <v>203169.16</v>
      </c>
      <c r="O78" s="151">
        <v>1</v>
      </c>
      <c r="Q78" s="121"/>
    </row>
    <row r="79" spans="1:17" ht="12.75">
      <c r="A79" s="149" t="s">
        <v>2</v>
      </c>
      <c r="B79" s="149" t="s">
        <v>635</v>
      </c>
      <c r="C79" s="149" t="s">
        <v>636</v>
      </c>
      <c r="D79" s="149" t="s">
        <v>655</v>
      </c>
      <c r="E79" s="149" t="s">
        <v>2</v>
      </c>
      <c r="F79" s="149" t="s">
        <v>2</v>
      </c>
      <c r="G79" s="149" t="s">
        <v>176</v>
      </c>
      <c r="H79" s="149" t="s">
        <v>2</v>
      </c>
      <c r="I79" s="149" t="s">
        <v>638</v>
      </c>
      <c r="J79" s="149" t="s">
        <v>642</v>
      </c>
      <c r="K79" s="149" t="s">
        <v>639</v>
      </c>
      <c r="L79" s="150">
        <v>213789.98</v>
      </c>
      <c r="M79" s="150">
        <v>136647.88</v>
      </c>
      <c r="N79" s="150">
        <v>213789.98</v>
      </c>
      <c r="O79" s="151">
        <v>1</v>
      </c>
      <c r="Q79" s="121"/>
    </row>
    <row r="80" spans="1:17" ht="12.75">
      <c r="A80" s="149" t="s">
        <v>2</v>
      </c>
      <c r="B80" s="149" t="s">
        <v>635</v>
      </c>
      <c r="C80" s="149" t="s">
        <v>636</v>
      </c>
      <c r="D80" s="149" t="s">
        <v>657</v>
      </c>
      <c r="E80" s="149" t="s">
        <v>2</v>
      </c>
      <c r="F80" s="149" t="s">
        <v>2</v>
      </c>
      <c r="G80" s="149" t="s">
        <v>2</v>
      </c>
      <c r="H80" s="149" t="s">
        <v>2</v>
      </c>
      <c r="I80" s="149" t="s">
        <v>638</v>
      </c>
      <c r="J80" s="149" t="s">
        <v>79</v>
      </c>
      <c r="K80" s="149" t="s">
        <v>639</v>
      </c>
      <c r="L80" s="150">
        <v>270457.90999999997</v>
      </c>
      <c r="M80" s="150">
        <v>166144.87</v>
      </c>
      <c r="N80" s="150">
        <v>270457.90999999997</v>
      </c>
      <c r="O80" s="151">
        <v>1</v>
      </c>
      <c r="Q80" s="121"/>
    </row>
    <row r="81" spans="1:17" ht="12.75">
      <c r="A81" s="149" t="s">
        <v>2</v>
      </c>
      <c r="B81" s="149" t="s">
        <v>635</v>
      </c>
      <c r="C81" s="149" t="s">
        <v>636</v>
      </c>
      <c r="D81" s="149" t="s">
        <v>657</v>
      </c>
      <c r="E81" s="149" t="s">
        <v>2</v>
      </c>
      <c r="F81" s="149" t="s">
        <v>2</v>
      </c>
      <c r="G81" s="149" t="s">
        <v>2</v>
      </c>
      <c r="H81" s="149" t="s">
        <v>2</v>
      </c>
      <c r="I81" s="149" t="s">
        <v>638</v>
      </c>
      <c r="J81" s="149" t="s">
        <v>153</v>
      </c>
      <c r="K81" s="149" t="s">
        <v>639</v>
      </c>
      <c r="L81" s="150">
        <v>106029.26</v>
      </c>
      <c r="M81" s="150">
        <v>77596.990000000005</v>
      </c>
      <c r="N81" s="150">
        <v>106029.26</v>
      </c>
      <c r="O81" s="151">
        <v>1</v>
      </c>
      <c r="Q81" s="121"/>
    </row>
    <row r="82" spans="1:17" ht="12.75">
      <c r="A82" s="149" t="s">
        <v>2</v>
      </c>
      <c r="B82" s="149" t="s">
        <v>635</v>
      </c>
      <c r="C82" s="149" t="s">
        <v>636</v>
      </c>
      <c r="D82" s="149" t="s">
        <v>657</v>
      </c>
      <c r="E82" s="149" t="s">
        <v>2</v>
      </c>
      <c r="F82" s="149" t="s">
        <v>2</v>
      </c>
      <c r="G82" s="149" t="s">
        <v>2</v>
      </c>
      <c r="H82" s="149" t="s">
        <v>2</v>
      </c>
      <c r="I82" s="149" t="s">
        <v>638</v>
      </c>
      <c r="J82" s="149" t="s">
        <v>164</v>
      </c>
      <c r="K82" s="149" t="s">
        <v>639</v>
      </c>
      <c r="L82" s="150">
        <v>213695.87</v>
      </c>
      <c r="M82" s="150">
        <v>159893.12</v>
      </c>
      <c r="N82" s="150">
        <v>213695.87</v>
      </c>
      <c r="O82" s="151">
        <v>1</v>
      </c>
      <c r="Q82" s="121"/>
    </row>
    <row r="83" spans="1:17" ht="12.75">
      <c r="A83" s="149" t="s">
        <v>2</v>
      </c>
      <c r="B83" s="149" t="s">
        <v>635</v>
      </c>
      <c r="C83" s="149" t="s">
        <v>636</v>
      </c>
      <c r="D83" s="149" t="s">
        <v>657</v>
      </c>
      <c r="E83" s="149" t="s">
        <v>2</v>
      </c>
      <c r="F83" s="149" t="s">
        <v>2</v>
      </c>
      <c r="G83" s="149" t="s">
        <v>2</v>
      </c>
      <c r="H83" s="149" t="s">
        <v>2</v>
      </c>
      <c r="I83" s="149" t="s">
        <v>638</v>
      </c>
      <c r="J83" s="149" t="s">
        <v>176</v>
      </c>
      <c r="K83" s="149" t="s">
        <v>639</v>
      </c>
      <c r="L83" s="150">
        <v>1650969.74</v>
      </c>
      <c r="M83" s="150">
        <v>1158850.57</v>
      </c>
      <c r="N83" s="150">
        <v>1650969.74</v>
      </c>
      <c r="O83" s="151">
        <v>5</v>
      </c>
      <c r="Q83" s="121"/>
    </row>
    <row r="84" spans="1:17" ht="12.75">
      <c r="A84" s="149" t="s">
        <v>2</v>
      </c>
      <c r="B84" s="149" t="s">
        <v>635</v>
      </c>
      <c r="C84" s="149" t="s">
        <v>636</v>
      </c>
      <c r="D84" s="149" t="s">
        <v>657</v>
      </c>
      <c r="E84" s="149" t="s">
        <v>2</v>
      </c>
      <c r="F84" s="149" t="s">
        <v>2</v>
      </c>
      <c r="G84" s="149" t="s">
        <v>2</v>
      </c>
      <c r="H84" s="149" t="s">
        <v>2</v>
      </c>
      <c r="I84" s="149" t="s">
        <v>638</v>
      </c>
      <c r="J84" s="149" t="s">
        <v>383</v>
      </c>
      <c r="K84" s="149" t="s">
        <v>639</v>
      </c>
      <c r="L84" s="150">
        <v>396521.87</v>
      </c>
      <c r="M84" s="150">
        <v>292228.2</v>
      </c>
      <c r="N84" s="150">
        <v>396521.87</v>
      </c>
      <c r="O84" s="151">
        <v>1</v>
      </c>
      <c r="Q84" s="121"/>
    </row>
    <row r="85" spans="1:17" ht="12.75">
      <c r="A85" s="149" t="s">
        <v>2</v>
      </c>
      <c r="B85" s="149" t="s">
        <v>635</v>
      </c>
      <c r="C85" s="149" t="s">
        <v>636</v>
      </c>
      <c r="D85" s="149" t="s">
        <v>657</v>
      </c>
      <c r="E85" s="149" t="s">
        <v>2</v>
      </c>
      <c r="F85" s="149" t="s">
        <v>2</v>
      </c>
      <c r="G85" s="149" t="s">
        <v>2</v>
      </c>
      <c r="H85" s="149" t="s">
        <v>2</v>
      </c>
      <c r="I85" s="149" t="s">
        <v>638</v>
      </c>
      <c r="J85" s="149" t="s">
        <v>644</v>
      </c>
      <c r="K85" s="149" t="s">
        <v>639</v>
      </c>
      <c r="L85" s="150">
        <v>4736210.419999999</v>
      </c>
      <c r="M85" s="150">
        <v>3659078.3099999996</v>
      </c>
      <c r="N85" s="150">
        <v>4736210.419999999</v>
      </c>
      <c r="O85" s="151">
        <v>8</v>
      </c>
      <c r="Q85" s="121"/>
    </row>
    <row r="86" spans="1:17" ht="12.75">
      <c r="A86" s="149" t="s">
        <v>2</v>
      </c>
      <c r="B86" s="149" t="s">
        <v>635</v>
      </c>
      <c r="C86" s="149" t="s">
        <v>636</v>
      </c>
      <c r="D86" s="149" t="s">
        <v>657</v>
      </c>
      <c r="E86" s="149" t="s">
        <v>2</v>
      </c>
      <c r="F86" s="149" t="s">
        <v>2</v>
      </c>
      <c r="G86" s="149" t="s">
        <v>176</v>
      </c>
      <c r="H86" s="149" t="s">
        <v>2</v>
      </c>
      <c r="I86" s="149" t="s">
        <v>638</v>
      </c>
      <c r="J86" s="149" t="s">
        <v>79</v>
      </c>
      <c r="K86" s="149" t="s">
        <v>639</v>
      </c>
      <c r="L86" s="150">
        <v>229074.8</v>
      </c>
      <c r="M86" s="150">
        <v>176266.41</v>
      </c>
      <c r="N86" s="150">
        <v>229074.8</v>
      </c>
      <c r="O86" s="151">
        <v>2</v>
      </c>
      <c r="Q86" s="121"/>
    </row>
    <row r="87" spans="1:17" ht="12.75">
      <c r="A87" s="149" t="s">
        <v>2</v>
      </c>
      <c r="B87" s="149" t="s">
        <v>635</v>
      </c>
      <c r="C87" s="149" t="s">
        <v>636</v>
      </c>
      <c r="D87" s="149" t="s">
        <v>657</v>
      </c>
      <c r="E87" s="149" t="s">
        <v>2</v>
      </c>
      <c r="F87" s="149" t="s">
        <v>2</v>
      </c>
      <c r="G87" s="149" t="s">
        <v>176</v>
      </c>
      <c r="H87" s="149" t="s">
        <v>2</v>
      </c>
      <c r="I87" s="149" t="s">
        <v>638</v>
      </c>
      <c r="J87" s="149" t="s">
        <v>153</v>
      </c>
      <c r="K87" s="149" t="s">
        <v>639</v>
      </c>
      <c r="L87" s="150">
        <v>209262.89</v>
      </c>
      <c r="M87" s="150">
        <v>121372.47</v>
      </c>
      <c r="N87" s="150">
        <v>209262.89</v>
      </c>
      <c r="O87" s="151">
        <v>1</v>
      </c>
      <c r="Q87" s="121"/>
    </row>
    <row r="88" spans="1:17" ht="12.75">
      <c r="A88" s="149" t="s">
        <v>2</v>
      </c>
      <c r="B88" s="149" t="s">
        <v>635</v>
      </c>
      <c r="C88" s="149" t="s">
        <v>636</v>
      </c>
      <c r="D88" s="149" t="s">
        <v>657</v>
      </c>
      <c r="E88" s="149" t="s">
        <v>2</v>
      </c>
      <c r="F88" s="149" t="s">
        <v>2</v>
      </c>
      <c r="G88" s="149" t="s">
        <v>176</v>
      </c>
      <c r="H88" s="149" t="s">
        <v>2</v>
      </c>
      <c r="I88" s="149" t="s">
        <v>638</v>
      </c>
      <c r="J88" s="149" t="s">
        <v>164</v>
      </c>
      <c r="K88" s="149" t="s">
        <v>639</v>
      </c>
      <c r="L88" s="150">
        <v>3305785.14</v>
      </c>
      <c r="M88" s="150">
        <v>2384822.2199999997</v>
      </c>
      <c r="N88" s="150">
        <v>3305785.14</v>
      </c>
      <c r="O88" s="151">
        <v>8</v>
      </c>
      <c r="Q88" s="121"/>
    </row>
    <row r="89" spans="1:17" ht="12.75">
      <c r="A89" s="149" t="s">
        <v>2</v>
      </c>
      <c r="B89" s="149" t="s">
        <v>635</v>
      </c>
      <c r="C89" s="149" t="s">
        <v>636</v>
      </c>
      <c r="D89" s="149" t="s">
        <v>657</v>
      </c>
      <c r="E89" s="149" t="s">
        <v>2</v>
      </c>
      <c r="F89" s="149" t="s">
        <v>2</v>
      </c>
      <c r="G89" s="149" t="s">
        <v>176</v>
      </c>
      <c r="H89" s="149" t="s">
        <v>2</v>
      </c>
      <c r="I89" s="149" t="s">
        <v>638</v>
      </c>
      <c r="J89" s="149" t="s">
        <v>176</v>
      </c>
      <c r="K89" s="149" t="s">
        <v>639</v>
      </c>
      <c r="L89" s="150">
        <v>6909482.2300000014</v>
      </c>
      <c r="M89" s="150">
        <v>4667153.67</v>
      </c>
      <c r="N89" s="150">
        <v>6909482.2300000014</v>
      </c>
      <c r="O89" s="151">
        <v>15</v>
      </c>
      <c r="Q89" s="121"/>
    </row>
    <row r="90" spans="1:17" ht="12.75">
      <c r="A90" s="149" t="s">
        <v>2</v>
      </c>
      <c r="B90" s="149" t="s">
        <v>635</v>
      </c>
      <c r="C90" s="149" t="s">
        <v>636</v>
      </c>
      <c r="D90" s="149" t="s">
        <v>657</v>
      </c>
      <c r="E90" s="149" t="s">
        <v>2</v>
      </c>
      <c r="F90" s="149" t="s">
        <v>2</v>
      </c>
      <c r="G90" s="149" t="s">
        <v>176</v>
      </c>
      <c r="H90" s="149" t="s">
        <v>2</v>
      </c>
      <c r="I90" s="149" t="s">
        <v>638</v>
      </c>
      <c r="J90" s="149" t="s">
        <v>640</v>
      </c>
      <c r="K90" s="149" t="s">
        <v>639</v>
      </c>
      <c r="L90" s="150">
        <v>786104.02</v>
      </c>
      <c r="M90" s="150">
        <v>508774.2</v>
      </c>
      <c r="N90" s="150">
        <v>786104.02</v>
      </c>
      <c r="O90" s="151">
        <v>2</v>
      </c>
      <c r="Q90" s="121"/>
    </row>
    <row r="91" spans="1:17" ht="12.75">
      <c r="A91" s="149" t="s">
        <v>2</v>
      </c>
      <c r="B91" s="149" t="s">
        <v>635</v>
      </c>
      <c r="C91" s="149" t="s">
        <v>636</v>
      </c>
      <c r="D91" s="149" t="s">
        <v>657</v>
      </c>
      <c r="E91" s="149" t="s">
        <v>2</v>
      </c>
      <c r="F91" s="149" t="s">
        <v>2</v>
      </c>
      <c r="G91" s="149" t="s">
        <v>176</v>
      </c>
      <c r="H91" s="149" t="s">
        <v>2</v>
      </c>
      <c r="I91" s="149" t="s">
        <v>638</v>
      </c>
      <c r="J91" s="149" t="s">
        <v>645</v>
      </c>
      <c r="K91" s="149" t="s">
        <v>639</v>
      </c>
      <c r="L91" s="150">
        <v>677714.95</v>
      </c>
      <c r="M91" s="150">
        <v>558494.41</v>
      </c>
      <c r="N91" s="150">
        <v>677714.95</v>
      </c>
      <c r="O91" s="151">
        <v>1</v>
      </c>
      <c r="Q91" s="121"/>
    </row>
    <row r="92" spans="1:17" ht="12.75">
      <c r="A92" s="149" t="s">
        <v>2</v>
      </c>
      <c r="B92" s="149" t="s">
        <v>635</v>
      </c>
      <c r="C92" s="149" t="s">
        <v>636</v>
      </c>
      <c r="D92" s="149" t="s">
        <v>657</v>
      </c>
      <c r="E92" s="149" t="s">
        <v>2</v>
      </c>
      <c r="F92" s="149" t="s">
        <v>2</v>
      </c>
      <c r="G92" s="149" t="s">
        <v>176</v>
      </c>
      <c r="H92" s="149" t="s">
        <v>2</v>
      </c>
      <c r="I92" s="149" t="s">
        <v>638</v>
      </c>
      <c r="J92" s="149" t="s">
        <v>383</v>
      </c>
      <c r="K92" s="149" t="s">
        <v>639</v>
      </c>
      <c r="L92" s="150">
        <v>12212944.869999999</v>
      </c>
      <c r="M92" s="150">
        <v>8366325.9900000002</v>
      </c>
      <c r="N92" s="150">
        <v>12212944.869999999</v>
      </c>
      <c r="O92" s="151">
        <v>21</v>
      </c>
      <c r="Q92" s="121"/>
    </row>
    <row r="93" spans="1:17" ht="12.75">
      <c r="A93" s="149" t="s">
        <v>2</v>
      </c>
      <c r="B93" s="149" t="s">
        <v>635</v>
      </c>
      <c r="C93" s="149" t="s">
        <v>636</v>
      </c>
      <c r="D93" s="149" t="s">
        <v>657</v>
      </c>
      <c r="E93" s="149" t="s">
        <v>2</v>
      </c>
      <c r="F93" s="149" t="s">
        <v>2</v>
      </c>
      <c r="G93" s="149" t="s">
        <v>176</v>
      </c>
      <c r="H93" s="149" t="s">
        <v>2</v>
      </c>
      <c r="I93" s="149" t="s">
        <v>638</v>
      </c>
      <c r="J93" s="149" t="s">
        <v>648</v>
      </c>
      <c r="K93" s="149" t="s">
        <v>639</v>
      </c>
      <c r="L93" s="150">
        <v>516408.23</v>
      </c>
      <c r="M93" s="150">
        <v>368143.11</v>
      </c>
      <c r="N93" s="150">
        <v>516408.23</v>
      </c>
      <c r="O93" s="151">
        <v>1</v>
      </c>
      <c r="Q93" s="121"/>
    </row>
    <row r="94" spans="1:17" ht="12.75">
      <c r="A94" s="149" t="s">
        <v>2</v>
      </c>
      <c r="B94" s="149" t="s">
        <v>635</v>
      </c>
      <c r="C94" s="149" t="s">
        <v>636</v>
      </c>
      <c r="D94" s="149" t="s">
        <v>657</v>
      </c>
      <c r="E94" s="149" t="s">
        <v>2</v>
      </c>
      <c r="F94" s="149" t="s">
        <v>2</v>
      </c>
      <c r="G94" s="149" t="s">
        <v>176</v>
      </c>
      <c r="H94" s="149" t="s">
        <v>2</v>
      </c>
      <c r="I94" s="149" t="s">
        <v>638</v>
      </c>
      <c r="J94" s="149" t="s">
        <v>658</v>
      </c>
      <c r="K94" s="149" t="s">
        <v>639</v>
      </c>
      <c r="L94" s="150">
        <v>1522793.95</v>
      </c>
      <c r="M94" s="150">
        <v>1292249.3400000001</v>
      </c>
      <c r="N94" s="150">
        <v>1522793.95</v>
      </c>
      <c r="O94" s="151">
        <v>1</v>
      </c>
      <c r="Q94" s="121"/>
    </row>
    <row r="95" spans="1:17" ht="12.75">
      <c r="A95" s="149" t="s">
        <v>2</v>
      </c>
      <c r="B95" s="149" t="s">
        <v>635</v>
      </c>
      <c r="C95" s="149" t="s">
        <v>636</v>
      </c>
      <c r="D95" s="149" t="s">
        <v>657</v>
      </c>
      <c r="E95" s="149" t="s">
        <v>2</v>
      </c>
      <c r="F95" s="149" t="s">
        <v>2</v>
      </c>
      <c r="G95" s="149" t="s">
        <v>176</v>
      </c>
      <c r="H95" s="149" t="s">
        <v>2</v>
      </c>
      <c r="I95" s="149" t="s">
        <v>638</v>
      </c>
      <c r="J95" s="149" t="s">
        <v>656</v>
      </c>
      <c r="K95" s="149" t="s">
        <v>639</v>
      </c>
      <c r="L95" s="150">
        <v>1490893.74</v>
      </c>
      <c r="M95" s="150">
        <v>1288173.02</v>
      </c>
      <c r="N95" s="150">
        <v>1490893.74</v>
      </c>
      <c r="O95" s="151">
        <v>1</v>
      </c>
      <c r="Q95" s="121"/>
    </row>
    <row r="96" spans="1:17" ht="12.75">
      <c r="A96" s="149" t="s">
        <v>2</v>
      </c>
      <c r="B96" s="149" t="s">
        <v>635</v>
      </c>
      <c r="C96" s="149" t="s">
        <v>636</v>
      </c>
      <c r="D96" s="149" t="s">
        <v>657</v>
      </c>
      <c r="E96" s="149" t="s">
        <v>2</v>
      </c>
      <c r="F96" s="149" t="s">
        <v>2</v>
      </c>
      <c r="G96" s="149" t="s">
        <v>176</v>
      </c>
      <c r="H96" s="149" t="s">
        <v>2</v>
      </c>
      <c r="I96" s="149" t="s">
        <v>638</v>
      </c>
      <c r="J96" s="149" t="s">
        <v>642</v>
      </c>
      <c r="K96" s="149" t="s">
        <v>639</v>
      </c>
      <c r="L96" s="150">
        <v>1643081.55</v>
      </c>
      <c r="M96" s="150">
        <v>1295001.77</v>
      </c>
      <c r="N96" s="150">
        <v>1643081.55</v>
      </c>
      <c r="O96" s="151">
        <v>2</v>
      </c>
      <c r="Q96" s="121"/>
    </row>
    <row r="97" spans="1:17" ht="12.75">
      <c r="A97" s="149" t="s">
        <v>2</v>
      </c>
      <c r="B97" s="149" t="s">
        <v>635</v>
      </c>
      <c r="C97" s="149" t="s">
        <v>636</v>
      </c>
      <c r="D97" s="149" t="s">
        <v>657</v>
      </c>
      <c r="E97" s="149" t="s">
        <v>2</v>
      </c>
      <c r="F97" s="149" t="s">
        <v>2</v>
      </c>
      <c r="G97" s="149" t="s">
        <v>176</v>
      </c>
      <c r="H97" s="149" t="s">
        <v>2</v>
      </c>
      <c r="I97" s="149" t="s">
        <v>638</v>
      </c>
      <c r="J97" s="149" t="s">
        <v>654</v>
      </c>
      <c r="K97" s="149" t="s">
        <v>639</v>
      </c>
      <c r="L97" s="150">
        <v>385720.71</v>
      </c>
      <c r="M97" s="150">
        <v>283848.59000000003</v>
      </c>
      <c r="N97" s="150">
        <v>385720.71</v>
      </c>
      <c r="O97" s="151">
        <v>1</v>
      </c>
      <c r="Q97" s="121"/>
    </row>
    <row r="98" spans="1:17" ht="12.75">
      <c r="A98" s="149" t="s">
        <v>2</v>
      </c>
      <c r="B98" s="149" t="s">
        <v>635</v>
      </c>
      <c r="C98" s="149" t="s">
        <v>636</v>
      </c>
      <c r="D98" s="149" t="s">
        <v>657</v>
      </c>
      <c r="E98" s="149" t="s">
        <v>2</v>
      </c>
      <c r="F98" s="149" t="s">
        <v>2</v>
      </c>
      <c r="G98" s="149" t="s">
        <v>176</v>
      </c>
      <c r="H98" s="149" t="s">
        <v>2</v>
      </c>
      <c r="I98" s="149" t="s">
        <v>638</v>
      </c>
      <c r="J98" s="149" t="s">
        <v>644</v>
      </c>
      <c r="K98" s="149" t="s">
        <v>639</v>
      </c>
      <c r="L98" s="150">
        <v>9172256.7399999984</v>
      </c>
      <c r="M98" s="150">
        <v>7181640.080000001</v>
      </c>
      <c r="N98" s="150">
        <v>9172256.7399999984</v>
      </c>
      <c r="O98" s="151">
        <v>17</v>
      </c>
      <c r="Q98" s="121"/>
    </row>
    <row r="99" spans="1:17" ht="12.75">
      <c r="A99" s="149" t="s">
        <v>2</v>
      </c>
      <c r="B99" s="149" t="s">
        <v>635</v>
      </c>
      <c r="C99" s="149" t="s">
        <v>636</v>
      </c>
      <c r="D99" s="149" t="s">
        <v>657</v>
      </c>
      <c r="E99" s="149" t="s">
        <v>2</v>
      </c>
      <c r="F99" s="149" t="s">
        <v>72</v>
      </c>
      <c r="G99" s="149" t="s">
        <v>2</v>
      </c>
      <c r="H99" s="149" t="s">
        <v>2</v>
      </c>
      <c r="I99" s="149" t="s">
        <v>638</v>
      </c>
      <c r="J99" s="149" t="s">
        <v>176</v>
      </c>
      <c r="K99" s="149" t="s">
        <v>639</v>
      </c>
      <c r="L99" s="150">
        <v>633651.86</v>
      </c>
      <c r="M99" s="150">
        <v>316825.86</v>
      </c>
      <c r="N99" s="150">
        <v>633651.86</v>
      </c>
      <c r="O99" s="151">
        <v>1</v>
      </c>
      <c r="Q99" s="121"/>
    </row>
    <row r="100" spans="1:17" ht="12.75">
      <c r="A100" s="149" t="s">
        <v>2</v>
      </c>
      <c r="B100" s="149" t="s">
        <v>635</v>
      </c>
      <c r="C100" s="149" t="s">
        <v>636</v>
      </c>
      <c r="D100" s="149" t="s">
        <v>657</v>
      </c>
      <c r="E100" s="149" t="s">
        <v>2</v>
      </c>
      <c r="F100" s="149" t="s">
        <v>72</v>
      </c>
      <c r="G100" s="149" t="s">
        <v>176</v>
      </c>
      <c r="H100" s="149" t="s">
        <v>2</v>
      </c>
      <c r="I100" s="149" t="s">
        <v>638</v>
      </c>
      <c r="J100" s="149" t="s">
        <v>164</v>
      </c>
      <c r="K100" s="149" t="s">
        <v>639</v>
      </c>
      <c r="L100" s="150">
        <v>1100625.6499999999</v>
      </c>
      <c r="M100" s="150">
        <v>791473.42</v>
      </c>
      <c r="N100" s="150">
        <v>1100625.6499999999</v>
      </c>
      <c r="O100" s="151">
        <v>1</v>
      </c>
      <c r="Q100" s="121"/>
    </row>
    <row r="101" spans="1:17" ht="12.75">
      <c r="A101" s="149" t="s">
        <v>2</v>
      </c>
      <c r="B101" s="149" t="s">
        <v>635</v>
      </c>
      <c r="C101" s="149" t="s">
        <v>636</v>
      </c>
      <c r="D101" s="149" t="s">
        <v>657</v>
      </c>
      <c r="E101" s="149" t="s">
        <v>2</v>
      </c>
      <c r="F101" s="149" t="s">
        <v>72</v>
      </c>
      <c r="G101" s="149" t="s">
        <v>176</v>
      </c>
      <c r="H101" s="149" t="s">
        <v>2</v>
      </c>
      <c r="I101" s="149" t="s">
        <v>638</v>
      </c>
      <c r="J101" s="149" t="s">
        <v>176</v>
      </c>
      <c r="K101" s="149" t="s">
        <v>639</v>
      </c>
      <c r="L101" s="150">
        <v>3449175.06</v>
      </c>
      <c r="M101" s="150">
        <v>2116615.44</v>
      </c>
      <c r="N101" s="150">
        <v>3449175.06</v>
      </c>
      <c r="O101" s="151">
        <v>8</v>
      </c>
      <c r="Q101" s="121"/>
    </row>
    <row r="102" spans="1:17" ht="12.75">
      <c r="A102" s="149" t="s">
        <v>2</v>
      </c>
      <c r="B102" s="149" t="s">
        <v>635</v>
      </c>
      <c r="C102" s="149" t="s">
        <v>636</v>
      </c>
      <c r="D102" s="149" t="s">
        <v>657</v>
      </c>
      <c r="E102" s="149" t="s">
        <v>2</v>
      </c>
      <c r="F102" s="149" t="s">
        <v>72</v>
      </c>
      <c r="G102" s="149" t="s">
        <v>176</v>
      </c>
      <c r="H102" s="149" t="s">
        <v>2</v>
      </c>
      <c r="I102" s="149" t="s">
        <v>638</v>
      </c>
      <c r="J102" s="149" t="s">
        <v>644</v>
      </c>
      <c r="K102" s="149" t="s">
        <v>639</v>
      </c>
      <c r="L102" s="150">
        <v>519905.74</v>
      </c>
      <c r="M102" s="150">
        <v>337573.6</v>
      </c>
      <c r="N102" s="150">
        <v>519905.74</v>
      </c>
      <c r="O102" s="151">
        <v>1</v>
      </c>
      <c r="Q102" s="121"/>
    </row>
    <row r="103" spans="1:17" ht="12.75">
      <c r="A103" s="149" t="s">
        <v>2</v>
      </c>
      <c r="B103" s="149" t="s">
        <v>635</v>
      </c>
      <c r="C103" s="149" t="s">
        <v>636</v>
      </c>
      <c r="D103" s="149" t="s">
        <v>657</v>
      </c>
      <c r="E103" s="149" t="s">
        <v>2</v>
      </c>
      <c r="F103" s="149" t="s">
        <v>79</v>
      </c>
      <c r="G103" s="149" t="s">
        <v>2</v>
      </c>
      <c r="H103" s="149" t="s">
        <v>2</v>
      </c>
      <c r="I103" s="149" t="s">
        <v>638</v>
      </c>
      <c r="J103" s="149" t="s">
        <v>176</v>
      </c>
      <c r="K103" s="149" t="s">
        <v>639</v>
      </c>
      <c r="L103" s="150">
        <v>458938.95999999996</v>
      </c>
      <c r="M103" s="150">
        <v>352034.79</v>
      </c>
      <c r="N103" s="150">
        <v>458938.95999999996</v>
      </c>
      <c r="O103" s="151">
        <v>2</v>
      </c>
      <c r="Q103" s="121"/>
    </row>
    <row r="104" spans="1:17" ht="12.75">
      <c r="A104" s="149" t="s">
        <v>2</v>
      </c>
      <c r="B104" s="149" t="s">
        <v>635</v>
      </c>
      <c r="C104" s="149" t="s">
        <v>636</v>
      </c>
      <c r="D104" s="149" t="s">
        <v>657</v>
      </c>
      <c r="E104" s="149" t="s">
        <v>2</v>
      </c>
      <c r="F104" s="149" t="s">
        <v>79</v>
      </c>
      <c r="G104" s="149" t="s">
        <v>176</v>
      </c>
      <c r="H104" s="149" t="s">
        <v>2</v>
      </c>
      <c r="I104" s="149" t="s">
        <v>638</v>
      </c>
      <c r="J104" s="149" t="s">
        <v>2</v>
      </c>
      <c r="K104" s="149" t="s">
        <v>639</v>
      </c>
      <c r="L104" s="150">
        <v>33014.89</v>
      </c>
      <c r="M104" s="150">
        <v>24625.37</v>
      </c>
      <c r="N104" s="150">
        <v>33014.89</v>
      </c>
      <c r="O104" s="151">
        <v>1</v>
      </c>
      <c r="Q104" s="121"/>
    </row>
    <row r="105" spans="1:17" ht="12.75">
      <c r="A105" s="149" t="s">
        <v>2</v>
      </c>
      <c r="B105" s="149" t="s">
        <v>635</v>
      </c>
      <c r="C105" s="149" t="s">
        <v>636</v>
      </c>
      <c r="D105" s="149" t="s">
        <v>657</v>
      </c>
      <c r="E105" s="149" t="s">
        <v>2</v>
      </c>
      <c r="F105" s="149" t="s">
        <v>79</v>
      </c>
      <c r="G105" s="149" t="s">
        <v>176</v>
      </c>
      <c r="H105" s="149" t="s">
        <v>2</v>
      </c>
      <c r="I105" s="149" t="s">
        <v>638</v>
      </c>
      <c r="J105" s="149" t="s">
        <v>79</v>
      </c>
      <c r="K105" s="149" t="s">
        <v>639</v>
      </c>
      <c r="L105" s="150">
        <v>54538.99</v>
      </c>
      <c r="M105" s="150">
        <v>38548.44</v>
      </c>
      <c r="N105" s="150">
        <v>54538.99</v>
      </c>
      <c r="O105" s="151">
        <v>1</v>
      </c>
      <c r="Q105" s="121"/>
    </row>
    <row r="106" spans="1:17" ht="12.75">
      <c r="A106" s="149" t="s">
        <v>2</v>
      </c>
      <c r="B106" s="149" t="s">
        <v>635</v>
      </c>
      <c r="C106" s="149" t="s">
        <v>636</v>
      </c>
      <c r="D106" s="149" t="s">
        <v>657</v>
      </c>
      <c r="E106" s="149" t="s">
        <v>2</v>
      </c>
      <c r="F106" s="149" t="s">
        <v>79</v>
      </c>
      <c r="G106" s="149" t="s">
        <v>176</v>
      </c>
      <c r="H106" s="149" t="s">
        <v>2</v>
      </c>
      <c r="I106" s="149" t="s">
        <v>638</v>
      </c>
      <c r="J106" s="149" t="s">
        <v>164</v>
      </c>
      <c r="K106" s="149" t="s">
        <v>639</v>
      </c>
      <c r="L106" s="150">
        <v>818397.67</v>
      </c>
      <c r="M106" s="150">
        <v>602462.19999999995</v>
      </c>
      <c r="N106" s="150">
        <v>818397.67</v>
      </c>
      <c r="O106" s="151">
        <v>1</v>
      </c>
      <c r="Q106" s="121"/>
    </row>
    <row r="107" spans="1:17" ht="12.75">
      <c r="A107" s="149" t="s">
        <v>2</v>
      </c>
      <c r="B107" s="149" t="s">
        <v>635</v>
      </c>
      <c r="C107" s="149" t="s">
        <v>636</v>
      </c>
      <c r="D107" s="149" t="s">
        <v>657</v>
      </c>
      <c r="E107" s="149" t="s">
        <v>2</v>
      </c>
      <c r="F107" s="149" t="s">
        <v>79</v>
      </c>
      <c r="G107" s="149" t="s">
        <v>176</v>
      </c>
      <c r="H107" s="149" t="s">
        <v>2</v>
      </c>
      <c r="I107" s="149" t="s">
        <v>638</v>
      </c>
      <c r="J107" s="149" t="s">
        <v>176</v>
      </c>
      <c r="K107" s="149" t="s">
        <v>639</v>
      </c>
      <c r="L107" s="150">
        <v>1975831.9899999998</v>
      </c>
      <c r="M107" s="150">
        <v>1289594.2</v>
      </c>
      <c r="N107" s="150">
        <v>1975831.9899999998</v>
      </c>
      <c r="O107" s="151">
        <v>5</v>
      </c>
      <c r="Q107" s="121"/>
    </row>
    <row r="108" spans="1:17" ht="12.75">
      <c r="A108" s="149" t="s">
        <v>2</v>
      </c>
      <c r="B108" s="149" t="s">
        <v>635</v>
      </c>
      <c r="C108" s="149" t="s">
        <v>636</v>
      </c>
      <c r="D108" s="149" t="s">
        <v>657</v>
      </c>
      <c r="E108" s="149" t="s">
        <v>2</v>
      </c>
      <c r="F108" s="149" t="s">
        <v>79</v>
      </c>
      <c r="G108" s="149" t="s">
        <v>176</v>
      </c>
      <c r="H108" s="149" t="s">
        <v>2</v>
      </c>
      <c r="I108" s="149" t="s">
        <v>638</v>
      </c>
      <c r="J108" s="149" t="s">
        <v>383</v>
      </c>
      <c r="K108" s="149" t="s">
        <v>639</v>
      </c>
      <c r="L108" s="150">
        <v>2235187.34</v>
      </c>
      <c r="M108" s="150">
        <v>1453204.7</v>
      </c>
      <c r="N108" s="150">
        <v>2235187.34</v>
      </c>
      <c r="O108" s="151">
        <v>2</v>
      </c>
      <c r="Q108" s="121"/>
    </row>
    <row r="109" spans="1:17" ht="12.75">
      <c r="A109" s="149" t="s">
        <v>2</v>
      </c>
      <c r="B109" s="149" t="s">
        <v>635</v>
      </c>
      <c r="C109" s="149" t="s">
        <v>636</v>
      </c>
      <c r="D109" s="149" t="s">
        <v>657</v>
      </c>
      <c r="E109" s="149" t="s">
        <v>2</v>
      </c>
      <c r="F109" s="149" t="s">
        <v>79</v>
      </c>
      <c r="G109" s="149" t="s">
        <v>176</v>
      </c>
      <c r="H109" s="149" t="s">
        <v>2</v>
      </c>
      <c r="I109" s="149" t="s">
        <v>638</v>
      </c>
      <c r="J109" s="149" t="s">
        <v>654</v>
      </c>
      <c r="K109" s="149" t="s">
        <v>639</v>
      </c>
      <c r="L109" s="150">
        <v>691396.91</v>
      </c>
      <c r="M109" s="150">
        <v>529168.98</v>
      </c>
      <c r="N109" s="150">
        <v>691396.91</v>
      </c>
      <c r="O109" s="151">
        <v>1</v>
      </c>
      <c r="Q109" s="121"/>
    </row>
    <row r="110" spans="1:17" ht="12.75">
      <c r="A110" s="149" t="s">
        <v>2</v>
      </c>
      <c r="B110" s="149" t="s">
        <v>635</v>
      </c>
      <c r="C110" s="149" t="s">
        <v>636</v>
      </c>
      <c r="D110" s="149" t="s">
        <v>657</v>
      </c>
      <c r="E110" s="149" t="s">
        <v>2</v>
      </c>
      <c r="F110" s="149" t="s">
        <v>79</v>
      </c>
      <c r="G110" s="149" t="s">
        <v>176</v>
      </c>
      <c r="H110" s="149" t="s">
        <v>2</v>
      </c>
      <c r="I110" s="149" t="s">
        <v>638</v>
      </c>
      <c r="J110" s="149" t="s">
        <v>644</v>
      </c>
      <c r="K110" s="149" t="s">
        <v>639</v>
      </c>
      <c r="L110" s="150">
        <v>282256.28999999998</v>
      </c>
      <c r="M110" s="150">
        <v>217552.12</v>
      </c>
      <c r="N110" s="150">
        <v>282256.28999999998</v>
      </c>
      <c r="O110" s="151">
        <v>1</v>
      </c>
      <c r="Q110" s="121"/>
    </row>
    <row r="111" spans="1:17" ht="12.75">
      <c r="A111" s="149" t="s">
        <v>2</v>
      </c>
      <c r="B111" s="149" t="s">
        <v>635</v>
      </c>
      <c r="C111" s="149" t="s">
        <v>636</v>
      </c>
      <c r="D111" s="149" t="s">
        <v>657</v>
      </c>
      <c r="E111" s="149" t="s">
        <v>2</v>
      </c>
      <c r="F111" s="149" t="s">
        <v>176</v>
      </c>
      <c r="G111" s="149" t="s">
        <v>176</v>
      </c>
      <c r="H111" s="149" t="s">
        <v>2</v>
      </c>
      <c r="I111" s="149" t="s">
        <v>638</v>
      </c>
      <c r="J111" s="149" t="s">
        <v>644</v>
      </c>
      <c r="K111" s="149" t="s">
        <v>639</v>
      </c>
      <c r="L111" s="150">
        <v>4258993.9800000004</v>
      </c>
      <c r="M111" s="150">
        <v>3838333.59</v>
      </c>
      <c r="N111" s="150">
        <v>4258993.9800000004</v>
      </c>
      <c r="O111" s="151">
        <v>3</v>
      </c>
      <c r="Q111" s="121"/>
    </row>
    <row r="112" spans="1:17" ht="12.75">
      <c r="A112" s="149" t="s">
        <v>2</v>
      </c>
      <c r="B112" s="149" t="s">
        <v>635</v>
      </c>
      <c r="C112" s="149" t="s">
        <v>636</v>
      </c>
      <c r="D112" s="149" t="s">
        <v>659</v>
      </c>
      <c r="E112" s="149" t="s">
        <v>2</v>
      </c>
      <c r="F112" s="149" t="s">
        <v>2</v>
      </c>
      <c r="G112" s="149" t="s">
        <v>2</v>
      </c>
      <c r="H112" s="149" t="s">
        <v>79</v>
      </c>
      <c r="I112" s="149" t="s">
        <v>638</v>
      </c>
      <c r="J112" s="149" t="s">
        <v>79</v>
      </c>
      <c r="K112" s="149" t="s">
        <v>639</v>
      </c>
      <c r="L112" s="150">
        <v>20036.310000000001</v>
      </c>
      <c r="M112" s="150">
        <v>17030.86</v>
      </c>
      <c r="N112" s="150">
        <v>20036.310000000001</v>
      </c>
      <c r="O112" s="151">
        <v>1</v>
      </c>
      <c r="Q112" s="121"/>
    </row>
    <row r="113" spans="1:17" ht="12.75">
      <c r="A113" s="149" t="s">
        <v>2</v>
      </c>
      <c r="B113" s="149" t="s">
        <v>635</v>
      </c>
      <c r="C113" s="149" t="s">
        <v>636</v>
      </c>
      <c r="D113" s="149" t="s">
        <v>659</v>
      </c>
      <c r="E113" s="149" t="s">
        <v>2</v>
      </c>
      <c r="F113" s="149" t="s">
        <v>2</v>
      </c>
      <c r="G113" s="149" t="s">
        <v>2</v>
      </c>
      <c r="H113" s="149" t="s">
        <v>79</v>
      </c>
      <c r="I113" s="149" t="s">
        <v>638</v>
      </c>
      <c r="J113" s="149" t="s">
        <v>120</v>
      </c>
      <c r="K113" s="149" t="s">
        <v>639</v>
      </c>
      <c r="L113" s="150">
        <v>37949.53</v>
      </c>
      <c r="M113" s="150">
        <v>32257.1</v>
      </c>
      <c r="N113" s="150">
        <v>37949.53</v>
      </c>
      <c r="O113" s="151">
        <v>1</v>
      </c>
      <c r="Q113" s="121"/>
    </row>
    <row r="114" spans="1:17" ht="12.75">
      <c r="A114" s="149" t="s">
        <v>2</v>
      </c>
      <c r="B114" s="149" t="s">
        <v>635</v>
      </c>
      <c r="C114" s="149" t="s">
        <v>636</v>
      </c>
      <c r="D114" s="149" t="s">
        <v>659</v>
      </c>
      <c r="E114" s="149" t="s">
        <v>2</v>
      </c>
      <c r="F114" s="149" t="s">
        <v>2</v>
      </c>
      <c r="G114" s="149" t="s">
        <v>2</v>
      </c>
      <c r="H114" s="149" t="s">
        <v>79</v>
      </c>
      <c r="I114" s="149" t="s">
        <v>638</v>
      </c>
      <c r="J114" s="149" t="s">
        <v>176</v>
      </c>
      <c r="K114" s="149" t="s">
        <v>639</v>
      </c>
      <c r="L114" s="150">
        <v>41538</v>
      </c>
      <c r="M114" s="150">
        <v>35307.300000000003</v>
      </c>
      <c r="N114" s="150">
        <v>41538</v>
      </c>
      <c r="O114" s="151">
        <v>3</v>
      </c>
      <c r="Q114" s="121"/>
    </row>
    <row r="115" spans="1:17" ht="12.75">
      <c r="A115" s="149" t="s">
        <v>2</v>
      </c>
      <c r="B115" s="149" t="s">
        <v>635</v>
      </c>
      <c r="C115" s="149" t="s">
        <v>636</v>
      </c>
      <c r="D115" s="149" t="s">
        <v>659</v>
      </c>
      <c r="E115" s="149" t="s">
        <v>2</v>
      </c>
      <c r="F115" s="149" t="s">
        <v>2</v>
      </c>
      <c r="G115" s="149" t="s">
        <v>2</v>
      </c>
      <c r="H115" s="149" t="s">
        <v>79</v>
      </c>
      <c r="I115" s="149" t="s">
        <v>638</v>
      </c>
      <c r="J115" s="149" t="s">
        <v>383</v>
      </c>
      <c r="K115" s="149" t="s">
        <v>639</v>
      </c>
      <c r="L115" s="150">
        <v>129943.56</v>
      </c>
      <c r="M115" s="150">
        <v>110452.01000000001</v>
      </c>
      <c r="N115" s="150">
        <v>129943.56</v>
      </c>
      <c r="O115" s="151">
        <v>5</v>
      </c>
      <c r="Q115" s="121"/>
    </row>
    <row r="116" spans="1:17" ht="12.75">
      <c r="A116" s="149" t="s">
        <v>2</v>
      </c>
      <c r="B116" s="149" t="s">
        <v>635</v>
      </c>
      <c r="C116" s="149" t="s">
        <v>636</v>
      </c>
      <c r="D116" s="149" t="s">
        <v>659</v>
      </c>
      <c r="E116" s="149" t="s">
        <v>2</v>
      </c>
      <c r="F116" s="149" t="s">
        <v>2</v>
      </c>
      <c r="G116" s="149" t="s">
        <v>2</v>
      </c>
      <c r="H116" s="149" t="s">
        <v>79</v>
      </c>
      <c r="I116" s="149" t="s">
        <v>638</v>
      </c>
      <c r="J116" s="149" t="s">
        <v>644</v>
      </c>
      <c r="K116" s="149" t="s">
        <v>639</v>
      </c>
      <c r="L116" s="150">
        <v>5416689.7000000011</v>
      </c>
      <c r="M116" s="150">
        <v>4585543.7599999988</v>
      </c>
      <c r="N116" s="150">
        <v>5416689.7000000011</v>
      </c>
      <c r="O116" s="151">
        <v>17</v>
      </c>
      <c r="Q116" s="121"/>
    </row>
    <row r="117" spans="1:17" ht="12.75">
      <c r="A117" s="149" t="s">
        <v>2</v>
      </c>
      <c r="B117" s="149" t="s">
        <v>635</v>
      </c>
      <c r="C117" s="149" t="s">
        <v>636</v>
      </c>
      <c r="D117" s="149" t="s">
        <v>659</v>
      </c>
      <c r="E117" s="149" t="s">
        <v>2</v>
      </c>
      <c r="F117" s="149" t="s">
        <v>2</v>
      </c>
      <c r="G117" s="149" t="s">
        <v>176</v>
      </c>
      <c r="H117" s="149" t="s">
        <v>2</v>
      </c>
      <c r="I117" s="149" t="s">
        <v>638</v>
      </c>
      <c r="J117" s="149" t="s">
        <v>383</v>
      </c>
      <c r="K117" s="149" t="s">
        <v>639</v>
      </c>
      <c r="L117" s="150">
        <v>56801.78</v>
      </c>
      <c r="M117" s="150">
        <v>48281.53</v>
      </c>
      <c r="N117" s="150">
        <v>56801.78</v>
      </c>
      <c r="O117" s="151">
        <v>3</v>
      </c>
      <c r="Q117" s="121"/>
    </row>
    <row r="118" spans="1:17" ht="12.75">
      <c r="A118" s="149" t="s">
        <v>2</v>
      </c>
      <c r="B118" s="149" t="s">
        <v>635</v>
      </c>
      <c r="C118" s="149" t="s">
        <v>636</v>
      </c>
      <c r="D118" s="149" t="s">
        <v>659</v>
      </c>
      <c r="E118" s="149" t="s">
        <v>2</v>
      </c>
      <c r="F118" s="149" t="s">
        <v>2</v>
      </c>
      <c r="G118" s="149" t="s">
        <v>176</v>
      </c>
      <c r="H118" s="149" t="s">
        <v>79</v>
      </c>
      <c r="I118" s="149" t="s">
        <v>638</v>
      </c>
      <c r="J118" s="149" t="s">
        <v>79</v>
      </c>
      <c r="K118" s="149" t="s">
        <v>639</v>
      </c>
      <c r="L118" s="150">
        <v>87820.98</v>
      </c>
      <c r="M118" s="150">
        <v>74647.819999999992</v>
      </c>
      <c r="N118" s="150">
        <v>87820.98</v>
      </c>
      <c r="O118" s="151">
        <v>6</v>
      </c>
      <c r="Q118" s="121"/>
    </row>
    <row r="119" spans="1:17" ht="12.75">
      <c r="A119" s="149" t="s">
        <v>2</v>
      </c>
      <c r="B119" s="149" t="s">
        <v>635</v>
      </c>
      <c r="C119" s="149" t="s">
        <v>636</v>
      </c>
      <c r="D119" s="149" t="s">
        <v>659</v>
      </c>
      <c r="E119" s="149" t="s">
        <v>2</v>
      </c>
      <c r="F119" s="149" t="s">
        <v>2</v>
      </c>
      <c r="G119" s="149" t="s">
        <v>176</v>
      </c>
      <c r="H119" s="149" t="s">
        <v>79</v>
      </c>
      <c r="I119" s="149" t="s">
        <v>638</v>
      </c>
      <c r="J119" s="149" t="s">
        <v>164</v>
      </c>
      <c r="K119" s="149" t="s">
        <v>639</v>
      </c>
      <c r="L119" s="150">
        <v>52121.509999999995</v>
      </c>
      <c r="M119" s="150">
        <v>44303.29</v>
      </c>
      <c r="N119" s="150">
        <v>52121.509999999995</v>
      </c>
      <c r="O119" s="151">
        <v>3</v>
      </c>
      <c r="Q119" s="121"/>
    </row>
    <row r="120" spans="1:17" ht="12.75">
      <c r="A120" s="149" t="s">
        <v>2</v>
      </c>
      <c r="B120" s="149" t="s">
        <v>635</v>
      </c>
      <c r="C120" s="149" t="s">
        <v>636</v>
      </c>
      <c r="D120" s="149" t="s">
        <v>659</v>
      </c>
      <c r="E120" s="149" t="s">
        <v>2</v>
      </c>
      <c r="F120" s="149" t="s">
        <v>2</v>
      </c>
      <c r="G120" s="149" t="s">
        <v>176</v>
      </c>
      <c r="H120" s="149" t="s">
        <v>79</v>
      </c>
      <c r="I120" s="149" t="s">
        <v>638</v>
      </c>
      <c r="J120" s="149" t="s">
        <v>176</v>
      </c>
      <c r="K120" s="149" t="s">
        <v>639</v>
      </c>
      <c r="L120" s="150">
        <v>549423.85000000009</v>
      </c>
      <c r="M120" s="150">
        <v>467010.23</v>
      </c>
      <c r="N120" s="150">
        <v>549423.85000000009</v>
      </c>
      <c r="O120" s="151">
        <v>35</v>
      </c>
      <c r="Q120" s="121"/>
    </row>
    <row r="121" spans="1:17" ht="12.75">
      <c r="A121" s="149" t="s">
        <v>2</v>
      </c>
      <c r="B121" s="149" t="s">
        <v>635</v>
      </c>
      <c r="C121" s="149" t="s">
        <v>636</v>
      </c>
      <c r="D121" s="149" t="s">
        <v>659</v>
      </c>
      <c r="E121" s="149" t="s">
        <v>2</v>
      </c>
      <c r="F121" s="149" t="s">
        <v>2</v>
      </c>
      <c r="G121" s="149" t="s">
        <v>176</v>
      </c>
      <c r="H121" s="149" t="s">
        <v>79</v>
      </c>
      <c r="I121" s="149" t="s">
        <v>638</v>
      </c>
      <c r="J121" s="149" t="s">
        <v>640</v>
      </c>
      <c r="K121" s="149" t="s">
        <v>639</v>
      </c>
      <c r="L121" s="150">
        <v>38336.71</v>
      </c>
      <c r="M121" s="150">
        <v>32586.2</v>
      </c>
      <c r="N121" s="150">
        <v>38336.71</v>
      </c>
      <c r="O121" s="151">
        <v>2</v>
      </c>
      <c r="Q121" s="121"/>
    </row>
    <row r="122" spans="1:17" ht="12.75">
      <c r="A122" s="149" t="s">
        <v>2</v>
      </c>
      <c r="B122" s="149" t="s">
        <v>635</v>
      </c>
      <c r="C122" s="149" t="s">
        <v>636</v>
      </c>
      <c r="D122" s="149" t="s">
        <v>659</v>
      </c>
      <c r="E122" s="149" t="s">
        <v>2</v>
      </c>
      <c r="F122" s="149" t="s">
        <v>2</v>
      </c>
      <c r="G122" s="149" t="s">
        <v>176</v>
      </c>
      <c r="H122" s="149" t="s">
        <v>79</v>
      </c>
      <c r="I122" s="149" t="s">
        <v>638</v>
      </c>
      <c r="J122" s="149" t="s">
        <v>383</v>
      </c>
      <c r="K122" s="149" t="s">
        <v>639</v>
      </c>
      <c r="L122" s="150">
        <v>465374.9200000001</v>
      </c>
      <c r="M122" s="150">
        <v>395568.65000000008</v>
      </c>
      <c r="N122" s="150">
        <v>465374.9200000001</v>
      </c>
      <c r="O122" s="151">
        <v>37</v>
      </c>
      <c r="Q122" s="121"/>
    </row>
    <row r="123" spans="1:17" ht="12.75">
      <c r="A123" s="149" t="s">
        <v>2</v>
      </c>
      <c r="B123" s="149" t="s">
        <v>635</v>
      </c>
      <c r="C123" s="149" t="s">
        <v>636</v>
      </c>
      <c r="D123" s="149" t="s">
        <v>659</v>
      </c>
      <c r="E123" s="149" t="s">
        <v>2</v>
      </c>
      <c r="F123" s="149" t="s">
        <v>2</v>
      </c>
      <c r="G123" s="149" t="s">
        <v>176</v>
      </c>
      <c r="H123" s="149" t="s">
        <v>79</v>
      </c>
      <c r="I123" s="149" t="s">
        <v>638</v>
      </c>
      <c r="J123" s="149" t="s">
        <v>641</v>
      </c>
      <c r="K123" s="149" t="s">
        <v>639</v>
      </c>
      <c r="L123" s="150">
        <v>253746.32</v>
      </c>
      <c r="M123" s="150">
        <v>215684.37000000002</v>
      </c>
      <c r="N123" s="150">
        <v>253746.32</v>
      </c>
      <c r="O123" s="151">
        <v>16</v>
      </c>
      <c r="Q123" s="121"/>
    </row>
    <row r="124" spans="1:17" ht="12.75">
      <c r="A124" s="149" t="s">
        <v>2</v>
      </c>
      <c r="B124" s="149" t="s">
        <v>635</v>
      </c>
      <c r="C124" s="149" t="s">
        <v>636</v>
      </c>
      <c r="D124" s="149" t="s">
        <v>659</v>
      </c>
      <c r="E124" s="149" t="s">
        <v>2</v>
      </c>
      <c r="F124" s="149" t="s">
        <v>2</v>
      </c>
      <c r="G124" s="149" t="s">
        <v>176</v>
      </c>
      <c r="H124" s="149" t="s">
        <v>79</v>
      </c>
      <c r="I124" s="149" t="s">
        <v>638</v>
      </c>
      <c r="J124" s="149" t="s">
        <v>647</v>
      </c>
      <c r="K124" s="149" t="s">
        <v>639</v>
      </c>
      <c r="L124" s="150">
        <v>25699.65</v>
      </c>
      <c r="M124" s="150">
        <v>21844.7</v>
      </c>
      <c r="N124" s="150">
        <v>25699.65</v>
      </c>
      <c r="O124" s="151">
        <v>2</v>
      </c>
      <c r="Q124" s="121"/>
    </row>
    <row r="125" spans="1:17" ht="12.75">
      <c r="A125" s="149" t="s">
        <v>2</v>
      </c>
      <c r="B125" s="149" t="s">
        <v>635</v>
      </c>
      <c r="C125" s="149" t="s">
        <v>636</v>
      </c>
      <c r="D125" s="149" t="s">
        <v>659</v>
      </c>
      <c r="E125" s="149" t="s">
        <v>2</v>
      </c>
      <c r="F125" s="149" t="s">
        <v>2</v>
      </c>
      <c r="G125" s="149" t="s">
        <v>176</v>
      </c>
      <c r="H125" s="149" t="s">
        <v>79</v>
      </c>
      <c r="I125" s="149" t="s">
        <v>638</v>
      </c>
      <c r="J125" s="149" t="s">
        <v>658</v>
      </c>
      <c r="K125" s="149" t="s">
        <v>639</v>
      </c>
      <c r="L125" s="150">
        <v>642421.16</v>
      </c>
      <c r="M125" s="150">
        <v>546057.97</v>
      </c>
      <c r="N125" s="150">
        <v>642421.16</v>
      </c>
      <c r="O125" s="151">
        <v>3</v>
      </c>
      <c r="Q125" s="121"/>
    </row>
    <row r="126" spans="1:17" ht="12.75">
      <c r="A126" s="149" t="s">
        <v>2</v>
      </c>
      <c r="B126" s="149" t="s">
        <v>635</v>
      </c>
      <c r="C126" s="149" t="s">
        <v>636</v>
      </c>
      <c r="D126" s="149" t="s">
        <v>659</v>
      </c>
      <c r="E126" s="149" t="s">
        <v>2</v>
      </c>
      <c r="F126" s="149" t="s">
        <v>2</v>
      </c>
      <c r="G126" s="149" t="s">
        <v>176</v>
      </c>
      <c r="H126" s="149" t="s">
        <v>79</v>
      </c>
      <c r="I126" s="149" t="s">
        <v>638</v>
      </c>
      <c r="J126" s="149" t="s">
        <v>656</v>
      </c>
      <c r="K126" s="149" t="s">
        <v>639</v>
      </c>
      <c r="L126" s="150">
        <v>1450590.23</v>
      </c>
      <c r="M126" s="150">
        <v>1450590.23</v>
      </c>
      <c r="N126" s="150">
        <v>1450590.23</v>
      </c>
      <c r="O126" s="151">
        <v>2</v>
      </c>
      <c r="Q126" s="121"/>
    </row>
    <row r="127" spans="1:17" ht="12.75">
      <c r="A127" s="149" t="s">
        <v>2</v>
      </c>
      <c r="B127" s="149" t="s">
        <v>635</v>
      </c>
      <c r="C127" s="149" t="s">
        <v>636</v>
      </c>
      <c r="D127" s="149" t="s">
        <v>659</v>
      </c>
      <c r="E127" s="149" t="s">
        <v>2</v>
      </c>
      <c r="F127" s="149" t="s">
        <v>2</v>
      </c>
      <c r="G127" s="149" t="s">
        <v>176</v>
      </c>
      <c r="H127" s="149" t="s">
        <v>79</v>
      </c>
      <c r="I127" s="149" t="s">
        <v>638</v>
      </c>
      <c r="J127" s="149" t="s">
        <v>653</v>
      </c>
      <c r="K127" s="149" t="s">
        <v>639</v>
      </c>
      <c r="L127" s="150">
        <v>460148.9</v>
      </c>
      <c r="M127" s="150">
        <v>390979.31</v>
      </c>
      <c r="N127" s="150">
        <v>460148.9</v>
      </c>
      <c r="O127" s="151">
        <v>5</v>
      </c>
      <c r="Q127" s="121"/>
    </row>
    <row r="128" spans="1:17" ht="12.75">
      <c r="A128" s="149" t="s">
        <v>2</v>
      </c>
      <c r="B128" s="149" t="s">
        <v>635</v>
      </c>
      <c r="C128" s="149" t="s">
        <v>636</v>
      </c>
      <c r="D128" s="149" t="s">
        <v>659</v>
      </c>
      <c r="E128" s="149" t="s">
        <v>2</v>
      </c>
      <c r="F128" s="149" t="s">
        <v>2</v>
      </c>
      <c r="G128" s="149" t="s">
        <v>176</v>
      </c>
      <c r="H128" s="149" t="s">
        <v>79</v>
      </c>
      <c r="I128" s="149" t="s">
        <v>638</v>
      </c>
      <c r="J128" s="149" t="s">
        <v>654</v>
      </c>
      <c r="K128" s="149" t="s">
        <v>639</v>
      </c>
      <c r="L128" s="150">
        <v>9422.85</v>
      </c>
      <c r="M128" s="150">
        <v>8009.42</v>
      </c>
      <c r="N128" s="150">
        <v>9422.85</v>
      </c>
      <c r="O128" s="151">
        <v>1</v>
      </c>
      <c r="Q128" s="121"/>
    </row>
    <row r="129" spans="1:17" ht="12.75">
      <c r="A129" s="149" t="s">
        <v>2</v>
      </c>
      <c r="B129" s="149" t="s">
        <v>635</v>
      </c>
      <c r="C129" s="149" t="s">
        <v>636</v>
      </c>
      <c r="D129" s="149" t="s">
        <v>659</v>
      </c>
      <c r="E129" s="149" t="s">
        <v>2</v>
      </c>
      <c r="F129" s="149" t="s">
        <v>2</v>
      </c>
      <c r="G129" s="149" t="s">
        <v>176</v>
      </c>
      <c r="H129" s="149" t="s">
        <v>79</v>
      </c>
      <c r="I129" s="149" t="s">
        <v>638</v>
      </c>
      <c r="J129" s="149" t="s">
        <v>643</v>
      </c>
      <c r="K129" s="149" t="s">
        <v>639</v>
      </c>
      <c r="L129" s="150">
        <v>46299.27</v>
      </c>
      <c r="M129" s="150">
        <v>39354.370000000003</v>
      </c>
      <c r="N129" s="150">
        <v>46299.27</v>
      </c>
      <c r="O129" s="151">
        <v>2</v>
      </c>
      <c r="Q129" s="121"/>
    </row>
    <row r="130" spans="1:17" ht="12.75">
      <c r="A130" s="149" t="s">
        <v>2</v>
      </c>
      <c r="B130" s="149" t="s">
        <v>635</v>
      </c>
      <c r="C130" s="149" t="s">
        <v>636</v>
      </c>
      <c r="D130" s="149" t="s">
        <v>659</v>
      </c>
      <c r="E130" s="149" t="s">
        <v>2</v>
      </c>
      <c r="F130" s="149" t="s">
        <v>2</v>
      </c>
      <c r="G130" s="149" t="s">
        <v>176</v>
      </c>
      <c r="H130" s="149" t="s">
        <v>79</v>
      </c>
      <c r="I130" s="149" t="s">
        <v>638</v>
      </c>
      <c r="J130" s="149" t="s">
        <v>644</v>
      </c>
      <c r="K130" s="149" t="s">
        <v>639</v>
      </c>
      <c r="L130" s="150">
        <v>2854265.38</v>
      </c>
      <c r="M130" s="150">
        <v>2481390.7800000003</v>
      </c>
      <c r="N130" s="150">
        <v>2854265.38</v>
      </c>
      <c r="O130" s="151">
        <v>36</v>
      </c>
      <c r="Q130" s="121"/>
    </row>
    <row r="131" spans="1:17" ht="12.75">
      <c r="A131" s="149" t="s">
        <v>2</v>
      </c>
      <c r="B131" s="149" t="s">
        <v>635</v>
      </c>
      <c r="C131" s="149" t="s">
        <v>636</v>
      </c>
      <c r="D131" s="149" t="s">
        <v>659</v>
      </c>
      <c r="E131" s="149" t="s">
        <v>2</v>
      </c>
      <c r="F131" s="149" t="s">
        <v>72</v>
      </c>
      <c r="G131" s="149" t="s">
        <v>2</v>
      </c>
      <c r="H131" s="149" t="s">
        <v>79</v>
      </c>
      <c r="I131" s="149" t="s">
        <v>638</v>
      </c>
      <c r="J131" s="149" t="s">
        <v>176</v>
      </c>
      <c r="K131" s="149" t="s">
        <v>639</v>
      </c>
      <c r="L131" s="150">
        <v>19061.46</v>
      </c>
      <c r="M131" s="150">
        <v>14294.19</v>
      </c>
      <c r="N131" s="150">
        <v>19061.46</v>
      </c>
      <c r="O131" s="151">
        <v>1</v>
      </c>
      <c r="Q131" s="121"/>
    </row>
    <row r="132" spans="1:17" ht="12.75">
      <c r="A132" s="149" t="s">
        <v>2</v>
      </c>
      <c r="B132" s="149" t="s">
        <v>635</v>
      </c>
      <c r="C132" s="149" t="s">
        <v>636</v>
      </c>
      <c r="D132" s="149" t="s">
        <v>659</v>
      </c>
      <c r="E132" s="149" t="s">
        <v>2</v>
      </c>
      <c r="F132" s="149" t="s">
        <v>72</v>
      </c>
      <c r="G132" s="149" t="s">
        <v>2</v>
      </c>
      <c r="H132" s="149" t="s">
        <v>79</v>
      </c>
      <c r="I132" s="149" t="s">
        <v>638</v>
      </c>
      <c r="J132" s="149" t="s">
        <v>658</v>
      </c>
      <c r="K132" s="149" t="s">
        <v>639</v>
      </c>
      <c r="L132" s="150">
        <v>1509983.09</v>
      </c>
      <c r="M132" s="150">
        <v>1509983.09</v>
      </c>
      <c r="N132" s="150">
        <v>1509983.09</v>
      </c>
      <c r="O132" s="151">
        <v>1</v>
      </c>
      <c r="Q132" s="121"/>
    </row>
    <row r="133" spans="1:17" ht="12.75">
      <c r="A133" s="149" t="s">
        <v>2</v>
      </c>
      <c r="B133" s="149" t="s">
        <v>635</v>
      </c>
      <c r="C133" s="149" t="s">
        <v>636</v>
      </c>
      <c r="D133" s="149" t="s">
        <v>659</v>
      </c>
      <c r="E133" s="149" t="s">
        <v>2</v>
      </c>
      <c r="F133" s="149" t="s">
        <v>72</v>
      </c>
      <c r="G133" s="149" t="s">
        <v>2</v>
      </c>
      <c r="H133" s="149" t="s">
        <v>79</v>
      </c>
      <c r="I133" s="149" t="s">
        <v>638</v>
      </c>
      <c r="J133" s="149" t="s">
        <v>644</v>
      </c>
      <c r="K133" s="149" t="s">
        <v>639</v>
      </c>
      <c r="L133" s="150">
        <v>490368.55</v>
      </c>
      <c r="M133" s="150">
        <v>416813.26</v>
      </c>
      <c r="N133" s="150">
        <v>490368.55</v>
      </c>
      <c r="O133" s="151">
        <v>1</v>
      </c>
      <c r="Q133" s="121"/>
    </row>
    <row r="134" spans="1:17" ht="12.75">
      <c r="A134" s="149" t="s">
        <v>2</v>
      </c>
      <c r="B134" s="149" t="s">
        <v>635</v>
      </c>
      <c r="C134" s="149" t="s">
        <v>636</v>
      </c>
      <c r="D134" s="149" t="s">
        <v>659</v>
      </c>
      <c r="E134" s="149" t="s">
        <v>2</v>
      </c>
      <c r="F134" s="149" t="s">
        <v>72</v>
      </c>
      <c r="G134" s="149" t="s">
        <v>176</v>
      </c>
      <c r="H134" s="149" t="s">
        <v>2</v>
      </c>
      <c r="I134" s="149" t="s">
        <v>638</v>
      </c>
      <c r="J134" s="149" t="s">
        <v>645</v>
      </c>
      <c r="K134" s="149" t="s">
        <v>639</v>
      </c>
      <c r="L134" s="150">
        <v>22727.919999999998</v>
      </c>
      <c r="M134" s="150">
        <v>19318.73</v>
      </c>
      <c r="N134" s="150">
        <v>22727.919999999998</v>
      </c>
      <c r="O134" s="151">
        <v>1</v>
      </c>
      <c r="Q134" s="121"/>
    </row>
    <row r="135" spans="1:17" ht="12.75">
      <c r="A135" s="149" t="s">
        <v>2</v>
      </c>
      <c r="B135" s="149" t="s">
        <v>635</v>
      </c>
      <c r="C135" s="149" t="s">
        <v>636</v>
      </c>
      <c r="D135" s="149" t="s">
        <v>659</v>
      </c>
      <c r="E135" s="149" t="s">
        <v>2</v>
      </c>
      <c r="F135" s="149" t="s">
        <v>72</v>
      </c>
      <c r="G135" s="149" t="s">
        <v>176</v>
      </c>
      <c r="H135" s="149" t="s">
        <v>79</v>
      </c>
      <c r="I135" s="149" t="s">
        <v>638</v>
      </c>
      <c r="J135" s="149" t="s">
        <v>79</v>
      </c>
      <c r="K135" s="149" t="s">
        <v>639</v>
      </c>
      <c r="L135" s="150">
        <v>70195.040000000008</v>
      </c>
      <c r="M135" s="150">
        <v>59665.79</v>
      </c>
      <c r="N135" s="150">
        <v>70195.040000000008</v>
      </c>
      <c r="O135" s="151">
        <v>5</v>
      </c>
      <c r="Q135" s="121"/>
    </row>
    <row r="136" spans="1:17" ht="12.75">
      <c r="A136" s="149" t="s">
        <v>2</v>
      </c>
      <c r="B136" s="149" t="s">
        <v>635</v>
      </c>
      <c r="C136" s="149" t="s">
        <v>636</v>
      </c>
      <c r="D136" s="149" t="s">
        <v>659</v>
      </c>
      <c r="E136" s="149" t="s">
        <v>2</v>
      </c>
      <c r="F136" s="149" t="s">
        <v>72</v>
      </c>
      <c r="G136" s="149" t="s">
        <v>176</v>
      </c>
      <c r="H136" s="149" t="s">
        <v>79</v>
      </c>
      <c r="I136" s="149" t="s">
        <v>638</v>
      </c>
      <c r="J136" s="149" t="s">
        <v>120</v>
      </c>
      <c r="K136" s="149" t="s">
        <v>639</v>
      </c>
      <c r="L136" s="150">
        <v>41823.160000000003</v>
      </c>
      <c r="M136" s="150">
        <v>35549.69</v>
      </c>
      <c r="N136" s="150">
        <v>41823.160000000003</v>
      </c>
      <c r="O136" s="151">
        <v>2</v>
      </c>
      <c r="Q136" s="121"/>
    </row>
    <row r="137" spans="1:17" ht="12.75">
      <c r="A137" s="149" t="s">
        <v>2</v>
      </c>
      <c r="B137" s="149" t="s">
        <v>635</v>
      </c>
      <c r="C137" s="149" t="s">
        <v>636</v>
      </c>
      <c r="D137" s="149" t="s">
        <v>659</v>
      </c>
      <c r="E137" s="149" t="s">
        <v>2</v>
      </c>
      <c r="F137" s="149" t="s">
        <v>72</v>
      </c>
      <c r="G137" s="149" t="s">
        <v>176</v>
      </c>
      <c r="H137" s="149" t="s">
        <v>79</v>
      </c>
      <c r="I137" s="149" t="s">
        <v>638</v>
      </c>
      <c r="J137" s="149" t="s">
        <v>164</v>
      </c>
      <c r="K137" s="149" t="s">
        <v>639</v>
      </c>
      <c r="L137" s="150">
        <v>24764.44</v>
      </c>
      <c r="M137" s="150">
        <v>21049.77</v>
      </c>
      <c r="N137" s="150">
        <v>24764.44</v>
      </c>
      <c r="O137" s="151">
        <v>1</v>
      </c>
      <c r="Q137" s="121"/>
    </row>
    <row r="138" spans="1:17" ht="12.75">
      <c r="A138" s="149" t="s">
        <v>2</v>
      </c>
      <c r="B138" s="149" t="s">
        <v>635</v>
      </c>
      <c r="C138" s="149" t="s">
        <v>636</v>
      </c>
      <c r="D138" s="149" t="s">
        <v>659</v>
      </c>
      <c r="E138" s="149" t="s">
        <v>2</v>
      </c>
      <c r="F138" s="149" t="s">
        <v>72</v>
      </c>
      <c r="G138" s="149" t="s">
        <v>176</v>
      </c>
      <c r="H138" s="149" t="s">
        <v>79</v>
      </c>
      <c r="I138" s="149" t="s">
        <v>638</v>
      </c>
      <c r="J138" s="149" t="s">
        <v>176</v>
      </c>
      <c r="K138" s="149" t="s">
        <v>639</v>
      </c>
      <c r="L138" s="150">
        <v>473441.46</v>
      </c>
      <c r="M138" s="150">
        <v>395929.45000000007</v>
      </c>
      <c r="N138" s="150">
        <v>473441.46</v>
      </c>
      <c r="O138" s="151">
        <v>28</v>
      </c>
      <c r="Q138" s="121"/>
    </row>
    <row r="139" spans="1:17" ht="12.75">
      <c r="A139" s="149" t="s">
        <v>2</v>
      </c>
      <c r="B139" s="149" t="s">
        <v>635</v>
      </c>
      <c r="C139" s="149" t="s">
        <v>636</v>
      </c>
      <c r="D139" s="149" t="s">
        <v>659</v>
      </c>
      <c r="E139" s="149" t="s">
        <v>2</v>
      </c>
      <c r="F139" s="149" t="s">
        <v>72</v>
      </c>
      <c r="G139" s="149" t="s">
        <v>176</v>
      </c>
      <c r="H139" s="149" t="s">
        <v>79</v>
      </c>
      <c r="I139" s="149" t="s">
        <v>638</v>
      </c>
      <c r="J139" s="149" t="s">
        <v>640</v>
      </c>
      <c r="K139" s="149" t="s">
        <v>639</v>
      </c>
      <c r="L139" s="150">
        <v>9191.02</v>
      </c>
      <c r="M139" s="150">
        <v>7812.36</v>
      </c>
      <c r="N139" s="150">
        <v>9191.02</v>
      </c>
      <c r="O139" s="151">
        <v>1</v>
      </c>
      <c r="Q139" s="121"/>
    </row>
    <row r="140" spans="1:17" ht="12.75">
      <c r="A140" s="149" t="s">
        <v>2</v>
      </c>
      <c r="B140" s="149" t="s">
        <v>635</v>
      </c>
      <c r="C140" s="149" t="s">
        <v>636</v>
      </c>
      <c r="D140" s="149" t="s">
        <v>659</v>
      </c>
      <c r="E140" s="149" t="s">
        <v>2</v>
      </c>
      <c r="F140" s="149" t="s">
        <v>72</v>
      </c>
      <c r="G140" s="149" t="s">
        <v>176</v>
      </c>
      <c r="H140" s="149" t="s">
        <v>79</v>
      </c>
      <c r="I140" s="149" t="s">
        <v>638</v>
      </c>
      <c r="J140" s="149" t="s">
        <v>645</v>
      </c>
      <c r="K140" s="149" t="s">
        <v>639</v>
      </c>
      <c r="L140" s="150">
        <v>8009.42</v>
      </c>
      <c r="M140" s="150">
        <v>6808.01</v>
      </c>
      <c r="N140" s="150">
        <v>8009.42</v>
      </c>
      <c r="O140" s="151">
        <v>1</v>
      </c>
      <c r="Q140" s="121"/>
    </row>
    <row r="141" spans="1:17" ht="12.75">
      <c r="A141" s="149" t="s">
        <v>2</v>
      </c>
      <c r="B141" s="149" t="s">
        <v>635</v>
      </c>
      <c r="C141" s="149" t="s">
        <v>636</v>
      </c>
      <c r="D141" s="149" t="s">
        <v>659</v>
      </c>
      <c r="E141" s="149" t="s">
        <v>2</v>
      </c>
      <c r="F141" s="149" t="s">
        <v>72</v>
      </c>
      <c r="G141" s="149" t="s">
        <v>176</v>
      </c>
      <c r="H141" s="149" t="s">
        <v>79</v>
      </c>
      <c r="I141" s="149" t="s">
        <v>638</v>
      </c>
      <c r="J141" s="149" t="s">
        <v>383</v>
      </c>
      <c r="K141" s="149" t="s">
        <v>639</v>
      </c>
      <c r="L141" s="150">
        <v>486976.86</v>
      </c>
      <c r="M141" s="150">
        <v>413930.32</v>
      </c>
      <c r="N141" s="150">
        <v>486976.86</v>
      </c>
      <c r="O141" s="151">
        <v>3</v>
      </c>
      <c r="Q141" s="121"/>
    </row>
    <row r="142" spans="1:17" ht="12.75">
      <c r="A142" s="149" t="s">
        <v>2</v>
      </c>
      <c r="B142" s="149" t="s">
        <v>635</v>
      </c>
      <c r="C142" s="149" t="s">
        <v>636</v>
      </c>
      <c r="D142" s="149" t="s">
        <v>659</v>
      </c>
      <c r="E142" s="149" t="s">
        <v>2</v>
      </c>
      <c r="F142" s="149" t="s">
        <v>72</v>
      </c>
      <c r="G142" s="149" t="s">
        <v>176</v>
      </c>
      <c r="H142" s="149" t="s">
        <v>79</v>
      </c>
      <c r="I142" s="149" t="s">
        <v>638</v>
      </c>
      <c r="J142" s="149" t="s">
        <v>641</v>
      </c>
      <c r="K142" s="149" t="s">
        <v>639</v>
      </c>
      <c r="L142" s="150">
        <v>49372.54</v>
      </c>
      <c r="M142" s="150">
        <v>41966.65</v>
      </c>
      <c r="N142" s="150">
        <v>49372.54</v>
      </c>
      <c r="O142" s="151">
        <v>4</v>
      </c>
      <c r="Q142" s="121"/>
    </row>
    <row r="143" spans="1:17" ht="12.75">
      <c r="A143" s="149" t="s">
        <v>2</v>
      </c>
      <c r="B143" s="149" t="s">
        <v>635</v>
      </c>
      <c r="C143" s="149" t="s">
        <v>636</v>
      </c>
      <c r="D143" s="149" t="s">
        <v>659</v>
      </c>
      <c r="E143" s="149" t="s">
        <v>2</v>
      </c>
      <c r="F143" s="149" t="s">
        <v>72</v>
      </c>
      <c r="G143" s="149" t="s">
        <v>176</v>
      </c>
      <c r="H143" s="149" t="s">
        <v>79</v>
      </c>
      <c r="I143" s="149" t="s">
        <v>638</v>
      </c>
      <c r="J143" s="149" t="s">
        <v>647</v>
      </c>
      <c r="K143" s="149" t="s">
        <v>639</v>
      </c>
      <c r="L143" s="150">
        <v>13404.14</v>
      </c>
      <c r="M143" s="150">
        <v>11393.52</v>
      </c>
      <c r="N143" s="150">
        <v>13404.14</v>
      </c>
      <c r="O143" s="151">
        <v>2</v>
      </c>
      <c r="Q143" s="121"/>
    </row>
    <row r="144" spans="1:17" ht="12.75">
      <c r="A144" s="149" t="s">
        <v>2</v>
      </c>
      <c r="B144" s="149" t="s">
        <v>635</v>
      </c>
      <c r="C144" s="149" t="s">
        <v>636</v>
      </c>
      <c r="D144" s="149" t="s">
        <v>659</v>
      </c>
      <c r="E144" s="149" t="s">
        <v>2</v>
      </c>
      <c r="F144" s="149" t="s">
        <v>72</v>
      </c>
      <c r="G144" s="149" t="s">
        <v>176</v>
      </c>
      <c r="H144" s="149" t="s">
        <v>79</v>
      </c>
      <c r="I144" s="149" t="s">
        <v>638</v>
      </c>
      <c r="J144" s="149" t="s">
        <v>658</v>
      </c>
      <c r="K144" s="149" t="s">
        <v>639</v>
      </c>
      <c r="L144" s="150">
        <v>9177.24</v>
      </c>
      <c r="M144" s="150">
        <v>7800.66</v>
      </c>
      <c r="N144" s="150">
        <v>9177.24</v>
      </c>
      <c r="O144" s="151">
        <v>1</v>
      </c>
      <c r="Q144" s="121"/>
    </row>
    <row r="145" spans="1:17" ht="12.75">
      <c r="A145" s="149" t="s">
        <v>2</v>
      </c>
      <c r="B145" s="149" t="s">
        <v>635</v>
      </c>
      <c r="C145" s="149" t="s">
        <v>636</v>
      </c>
      <c r="D145" s="149" t="s">
        <v>659</v>
      </c>
      <c r="E145" s="149" t="s">
        <v>2</v>
      </c>
      <c r="F145" s="149" t="s">
        <v>72</v>
      </c>
      <c r="G145" s="149" t="s">
        <v>176</v>
      </c>
      <c r="H145" s="149" t="s">
        <v>79</v>
      </c>
      <c r="I145" s="149" t="s">
        <v>638</v>
      </c>
      <c r="J145" s="149" t="s">
        <v>642</v>
      </c>
      <c r="K145" s="149" t="s">
        <v>639</v>
      </c>
      <c r="L145" s="150">
        <v>11778.45</v>
      </c>
      <c r="M145" s="150">
        <v>10011.68</v>
      </c>
      <c r="N145" s="150">
        <v>11778.45</v>
      </c>
      <c r="O145" s="151">
        <v>1</v>
      </c>
      <c r="Q145" s="121"/>
    </row>
    <row r="146" spans="1:17" ht="12.75">
      <c r="A146" s="149" t="s">
        <v>2</v>
      </c>
      <c r="B146" s="149" t="s">
        <v>635</v>
      </c>
      <c r="C146" s="149" t="s">
        <v>636</v>
      </c>
      <c r="D146" s="149" t="s">
        <v>659</v>
      </c>
      <c r="E146" s="149" t="s">
        <v>2</v>
      </c>
      <c r="F146" s="149" t="s">
        <v>72</v>
      </c>
      <c r="G146" s="149" t="s">
        <v>176</v>
      </c>
      <c r="H146" s="149" t="s">
        <v>79</v>
      </c>
      <c r="I146" s="149" t="s">
        <v>638</v>
      </c>
      <c r="J146" s="149" t="s">
        <v>644</v>
      </c>
      <c r="K146" s="149" t="s">
        <v>639</v>
      </c>
      <c r="L146" s="150">
        <v>3686139.51</v>
      </c>
      <c r="M146" s="150">
        <v>3133113.4100000006</v>
      </c>
      <c r="N146" s="150">
        <v>3686139.51</v>
      </c>
      <c r="O146" s="151">
        <v>15</v>
      </c>
      <c r="Q146" s="121"/>
    </row>
    <row r="147" spans="1:17" ht="12.75">
      <c r="A147" s="149" t="s">
        <v>2</v>
      </c>
      <c r="B147" s="149" t="s">
        <v>635</v>
      </c>
      <c r="C147" s="149" t="s">
        <v>636</v>
      </c>
      <c r="D147" s="149" t="s">
        <v>659</v>
      </c>
      <c r="E147" s="149" t="s">
        <v>2</v>
      </c>
      <c r="F147" s="149" t="s">
        <v>79</v>
      </c>
      <c r="G147" s="149" t="s">
        <v>2</v>
      </c>
      <c r="H147" s="149" t="s">
        <v>79</v>
      </c>
      <c r="I147" s="149" t="s">
        <v>638</v>
      </c>
      <c r="J147" s="149" t="s">
        <v>176</v>
      </c>
      <c r="K147" s="149" t="s">
        <v>639</v>
      </c>
      <c r="L147" s="150">
        <v>39707.19</v>
      </c>
      <c r="M147" s="150">
        <v>33751.11</v>
      </c>
      <c r="N147" s="150">
        <v>39707.19</v>
      </c>
      <c r="O147" s="151">
        <v>1</v>
      </c>
      <c r="Q147" s="121"/>
    </row>
    <row r="148" spans="1:17" ht="12.75">
      <c r="A148" s="149" t="s">
        <v>2</v>
      </c>
      <c r="B148" s="149" t="s">
        <v>635</v>
      </c>
      <c r="C148" s="149" t="s">
        <v>636</v>
      </c>
      <c r="D148" s="149" t="s">
        <v>659</v>
      </c>
      <c r="E148" s="149" t="s">
        <v>2</v>
      </c>
      <c r="F148" s="149" t="s">
        <v>79</v>
      </c>
      <c r="G148" s="149" t="s">
        <v>2</v>
      </c>
      <c r="H148" s="149" t="s">
        <v>79</v>
      </c>
      <c r="I148" s="149" t="s">
        <v>638</v>
      </c>
      <c r="J148" s="149" t="s">
        <v>641</v>
      </c>
      <c r="K148" s="149" t="s">
        <v>639</v>
      </c>
      <c r="L148" s="150">
        <v>86556.400000000009</v>
      </c>
      <c r="M148" s="150">
        <v>73572.950000000012</v>
      </c>
      <c r="N148" s="150">
        <v>86556.400000000009</v>
      </c>
      <c r="O148" s="151">
        <v>4</v>
      </c>
      <c r="Q148" s="121"/>
    </row>
    <row r="149" spans="1:17" ht="12.75">
      <c r="A149" s="149" t="s">
        <v>2</v>
      </c>
      <c r="B149" s="149" t="s">
        <v>635</v>
      </c>
      <c r="C149" s="149" t="s">
        <v>636</v>
      </c>
      <c r="D149" s="149" t="s">
        <v>659</v>
      </c>
      <c r="E149" s="149" t="s">
        <v>2</v>
      </c>
      <c r="F149" s="149" t="s">
        <v>79</v>
      </c>
      <c r="G149" s="149" t="s">
        <v>2</v>
      </c>
      <c r="H149" s="149" t="s">
        <v>79</v>
      </c>
      <c r="I149" s="149" t="s">
        <v>638</v>
      </c>
      <c r="J149" s="149" t="s">
        <v>644</v>
      </c>
      <c r="K149" s="149" t="s">
        <v>639</v>
      </c>
      <c r="L149" s="150">
        <v>1193797.3899999999</v>
      </c>
      <c r="M149" s="150">
        <v>911860.89</v>
      </c>
      <c r="N149" s="150">
        <v>1193797.3899999999</v>
      </c>
      <c r="O149" s="151">
        <v>3</v>
      </c>
      <c r="Q149" s="121"/>
    </row>
    <row r="150" spans="1:17" ht="12.75">
      <c r="A150" s="149" t="s">
        <v>2</v>
      </c>
      <c r="B150" s="149" t="s">
        <v>635</v>
      </c>
      <c r="C150" s="149" t="s">
        <v>636</v>
      </c>
      <c r="D150" s="149" t="s">
        <v>659</v>
      </c>
      <c r="E150" s="149" t="s">
        <v>2</v>
      </c>
      <c r="F150" s="149" t="s">
        <v>79</v>
      </c>
      <c r="G150" s="149" t="s">
        <v>176</v>
      </c>
      <c r="H150" s="149" t="s">
        <v>79</v>
      </c>
      <c r="I150" s="149" t="s">
        <v>638</v>
      </c>
      <c r="J150" s="149" t="s">
        <v>79</v>
      </c>
      <c r="K150" s="149" t="s">
        <v>639</v>
      </c>
      <c r="L150" s="150">
        <v>70842.320000000007</v>
      </c>
      <c r="M150" s="150">
        <v>58755</v>
      </c>
      <c r="N150" s="150">
        <v>70842.320000000007</v>
      </c>
      <c r="O150" s="151">
        <v>4</v>
      </c>
      <c r="Q150" s="121"/>
    </row>
    <row r="151" spans="1:17" ht="12.75">
      <c r="A151" s="149" t="s">
        <v>2</v>
      </c>
      <c r="B151" s="149" t="s">
        <v>635</v>
      </c>
      <c r="C151" s="149" t="s">
        <v>636</v>
      </c>
      <c r="D151" s="149" t="s">
        <v>659</v>
      </c>
      <c r="E151" s="149" t="s">
        <v>2</v>
      </c>
      <c r="F151" s="149" t="s">
        <v>79</v>
      </c>
      <c r="G151" s="149" t="s">
        <v>176</v>
      </c>
      <c r="H151" s="149" t="s">
        <v>79</v>
      </c>
      <c r="I151" s="149" t="s">
        <v>638</v>
      </c>
      <c r="J151" s="149" t="s">
        <v>176</v>
      </c>
      <c r="K151" s="149" t="s">
        <v>639</v>
      </c>
      <c r="L151" s="150">
        <v>161212.74</v>
      </c>
      <c r="M151" s="150">
        <v>131843.28</v>
      </c>
      <c r="N151" s="150">
        <v>161212.74</v>
      </c>
      <c r="O151" s="151">
        <v>11</v>
      </c>
      <c r="Q151" s="121"/>
    </row>
    <row r="152" spans="1:17" ht="12.75">
      <c r="A152" s="149" t="s">
        <v>2</v>
      </c>
      <c r="B152" s="149" t="s">
        <v>635</v>
      </c>
      <c r="C152" s="149" t="s">
        <v>636</v>
      </c>
      <c r="D152" s="149" t="s">
        <v>659</v>
      </c>
      <c r="E152" s="149" t="s">
        <v>2</v>
      </c>
      <c r="F152" s="149" t="s">
        <v>79</v>
      </c>
      <c r="G152" s="149" t="s">
        <v>176</v>
      </c>
      <c r="H152" s="149" t="s">
        <v>79</v>
      </c>
      <c r="I152" s="149" t="s">
        <v>638</v>
      </c>
      <c r="J152" s="149" t="s">
        <v>640</v>
      </c>
      <c r="K152" s="149" t="s">
        <v>639</v>
      </c>
      <c r="L152" s="150">
        <v>52400.71</v>
      </c>
      <c r="M152" s="150">
        <v>44540.61</v>
      </c>
      <c r="N152" s="150">
        <v>52400.71</v>
      </c>
      <c r="O152" s="151">
        <v>4</v>
      </c>
      <c r="Q152" s="121"/>
    </row>
    <row r="153" spans="1:17" ht="12.75">
      <c r="A153" s="149" t="s">
        <v>2</v>
      </c>
      <c r="B153" s="149" t="s">
        <v>635</v>
      </c>
      <c r="C153" s="149" t="s">
        <v>636</v>
      </c>
      <c r="D153" s="149" t="s">
        <v>659</v>
      </c>
      <c r="E153" s="149" t="s">
        <v>2</v>
      </c>
      <c r="F153" s="149" t="s">
        <v>79</v>
      </c>
      <c r="G153" s="149" t="s">
        <v>176</v>
      </c>
      <c r="H153" s="149" t="s">
        <v>79</v>
      </c>
      <c r="I153" s="149" t="s">
        <v>638</v>
      </c>
      <c r="J153" s="149" t="s">
        <v>645</v>
      </c>
      <c r="K153" s="149" t="s">
        <v>639</v>
      </c>
      <c r="L153" s="150">
        <v>9422.85</v>
      </c>
      <c r="M153" s="150">
        <v>8009.42</v>
      </c>
      <c r="N153" s="150">
        <v>9422.85</v>
      </c>
      <c r="O153" s="151">
        <v>1</v>
      </c>
      <c r="Q153" s="121"/>
    </row>
    <row r="154" spans="1:17" ht="12.75">
      <c r="A154" s="149" t="s">
        <v>2</v>
      </c>
      <c r="B154" s="149" t="s">
        <v>635</v>
      </c>
      <c r="C154" s="149" t="s">
        <v>636</v>
      </c>
      <c r="D154" s="149" t="s">
        <v>659</v>
      </c>
      <c r="E154" s="149" t="s">
        <v>2</v>
      </c>
      <c r="F154" s="149" t="s">
        <v>79</v>
      </c>
      <c r="G154" s="149" t="s">
        <v>176</v>
      </c>
      <c r="H154" s="149" t="s">
        <v>79</v>
      </c>
      <c r="I154" s="149" t="s">
        <v>638</v>
      </c>
      <c r="J154" s="149" t="s">
        <v>383</v>
      </c>
      <c r="K154" s="149" t="s">
        <v>639</v>
      </c>
      <c r="L154" s="150">
        <v>18610.13</v>
      </c>
      <c r="M154" s="150">
        <v>15818.61</v>
      </c>
      <c r="N154" s="150">
        <v>18610.13</v>
      </c>
      <c r="O154" s="151">
        <v>2</v>
      </c>
      <c r="Q154" s="121"/>
    </row>
    <row r="155" spans="1:17" ht="12.75">
      <c r="A155" s="149" t="s">
        <v>2</v>
      </c>
      <c r="B155" s="149" t="s">
        <v>635</v>
      </c>
      <c r="C155" s="149" t="s">
        <v>636</v>
      </c>
      <c r="D155" s="149" t="s">
        <v>659</v>
      </c>
      <c r="E155" s="149" t="s">
        <v>2</v>
      </c>
      <c r="F155" s="149" t="s">
        <v>79</v>
      </c>
      <c r="G155" s="149" t="s">
        <v>176</v>
      </c>
      <c r="H155" s="149" t="s">
        <v>79</v>
      </c>
      <c r="I155" s="149" t="s">
        <v>638</v>
      </c>
      <c r="J155" s="149" t="s">
        <v>641</v>
      </c>
      <c r="K155" s="149" t="s">
        <v>639</v>
      </c>
      <c r="L155" s="150">
        <v>92614.52</v>
      </c>
      <c r="M155" s="150">
        <v>78722.33</v>
      </c>
      <c r="N155" s="150">
        <v>92614.52</v>
      </c>
      <c r="O155" s="151">
        <v>6</v>
      </c>
      <c r="Q155" s="121"/>
    </row>
    <row r="156" spans="1:17" ht="12.75">
      <c r="A156" s="149" t="s">
        <v>2</v>
      </c>
      <c r="B156" s="149" t="s">
        <v>635</v>
      </c>
      <c r="C156" s="149" t="s">
        <v>636</v>
      </c>
      <c r="D156" s="149" t="s">
        <v>659</v>
      </c>
      <c r="E156" s="149" t="s">
        <v>2</v>
      </c>
      <c r="F156" s="149" t="s">
        <v>79</v>
      </c>
      <c r="G156" s="149" t="s">
        <v>176</v>
      </c>
      <c r="H156" s="149" t="s">
        <v>79</v>
      </c>
      <c r="I156" s="149" t="s">
        <v>638</v>
      </c>
      <c r="J156" s="149" t="s">
        <v>647</v>
      </c>
      <c r="K156" s="149" t="s">
        <v>639</v>
      </c>
      <c r="L156" s="150">
        <v>9540.64</v>
      </c>
      <c r="M156" s="150">
        <v>8109.54</v>
      </c>
      <c r="N156" s="150">
        <v>9540.64</v>
      </c>
      <c r="O156" s="151">
        <v>1</v>
      </c>
      <c r="Q156" s="121"/>
    </row>
    <row r="157" spans="1:17" ht="12.75">
      <c r="A157" s="149" t="s">
        <v>2</v>
      </c>
      <c r="B157" s="149" t="s">
        <v>635</v>
      </c>
      <c r="C157" s="149" t="s">
        <v>636</v>
      </c>
      <c r="D157" s="149" t="s">
        <v>659</v>
      </c>
      <c r="E157" s="149" t="s">
        <v>2</v>
      </c>
      <c r="F157" s="149" t="s">
        <v>79</v>
      </c>
      <c r="G157" s="149" t="s">
        <v>176</v>
      </c>
      <c r="H157" s="149" t="s">
        <v>79</v>
      </c>
      <c r="I157" s="149" t="s">
        <v>638</v>
      </c>
      <c r="J157" s="149" t="s">
        <v>644</v>
      </c>
      <c r="K157" s="149" t="s">
        <v>639</v>
      </c>
      <c r="L157" s="150">
        <v>9422.85</v>
      </c>
      <c r="M157" s="150">
        <v>8009.42</v>
      </c>
      <c r="N157" s="150">
        <v>9422.85</v>
      </c>
      <c r="O157" s="151">
        <v>1</v>
      </c>
      <c r="Q157" s="121"/>
    </row>
    <row r="158" spans="1:17" ht="12.75">
      <c r="A158" s="149" t="s">
        <v>2</v>
      </c>
      <c r="B158" s="149" t="s">
        <v>635</v>
      </c>
      <c r="C158" s="149" t="s">
        <v>636</v>
      </c>
      <c r="D158" s="149" t="s">
        <v>659</v>
      </c>
      <c r="E158" s="149" t="s">
        <v>2</v>
      </c>
      <c r="F158" s="149" t="s">
        <v>176</v>
      </c>
      <c r="G158" s="149" t="s">
        <v>176</v>
      </c>
      <c r="H158" s="149" t="s">
        <v>79</v>
      </c>
      <c r="I158" s="149" t="s">
        <v>638</v>
      </c>
      <c r="J158" s="149" t="s">
        <v>658</v>
      </c>
      <c r="K158" s="149" t="s">
        <v>639</v>
      </c>
      <c r="L158" s="150">
        <v>299750.12</v>
      </c>
      <c r="M158" s="150">
        <v>254787.61</v>
      </c>
      <c r="N158" s="150">
        <v>299750.12</v>
      </c>
      <c r="O158" s="151">
        <v>1</v>
      </c>
      <c r="Q158" s="121"/>
    </row>
    <row r="159" spans="1:17" ht="12.75">
      <c r="A159" s="149" t="s">
        <v>2</v>
      </c>
      <c r="B159" s="149" t="s">
        <v>635</v>
      </c>
      <c r="C159" s="149" t="s">
        <v>636</v>
      </c>
      <c r="D159" s="149" t="s">
        <v>659</v>
      </c>
      <c r="E159" s="149" t="s">
        <v>2</v>
      </c>
      <c r="F159" s="149" t="s">
        <v>176</v>
      </c>
      <c r="G159" s="149" t="s">
        <v>176</v>
      </c>
      <c r="H159" s="149" t="s">
        <v>79</v>
      </c>
      <c r="I159" s="149" t="s">
        <v>638</v>
      </c>
      <c r="J159" s="149" t="s">
        <v>656</v>
      </c>
      <c r="K159" s="149" t="s">
        <v>639</v>
      </c>
      <c r="L159" s="150">
        <v>706334.81</v>
      </c>
      <c r="M159" s="150">
        <v>706334.81</v>
      </c>
      <c r="N159" s="150">
        <v>706334.81</v>
      </c>
      <c r="O159" s="151">
        <v>1</v>
      </c>
      <c r="Q159" s="121"/>
    </row>
    <row r="160" spans="1:17" ht="12.75">
      <c r="A160" s="149" t="s">
        <v>2</v>
      </c>
      <c r="B160" s="149" t="s">
        <v>635</v>
      </c>
      <c r="C160" s="149" t="s">
        <v>636</v>
      </c>
      <c r="D160" s="149" t="s">
        <v>659</v>
      </c>
      <c r="E160" s="149" t="s">
        <v>2</v>
      </c>
      <c r="F160" s="149" t="s">
        <v>176</v>
      </c>
      <c r="G160" s="149" t="s">
        <v>176</v>
      </c>
      <c r="H160" s="149" t="s">
        <v>79</v>
      </c>
      <c r="I160" s="149" t="s">
        <v>638</v>
      </c>
      <c r="J160" s="149" t="s">
        <v>644</v>
      </c>
      <c r="K160" s="149" t="s">
        <v>639</v>
      </c>
      <c r="L160" s="150">
        <v>666933.86</v>
      </c>
      <c r="M160" s="150">
        <v>566893.78</v>
      </c>
      <c r="N160" s="150">
        <v>666933.86</v>
      </c>
      <c r="O160" s="151">
        <v>2</v>
      </c>
      <c r="Q160" s="121"/>
    </row>
    <row r="161" spans="1:17" ht="12.75">
      <c r="A161" s="149" t="s">
        <v>2</v>
      </c>
      <c r="B161" s="149" t="s">
        <v>635</v>
      </c>
      <c r="C161" s="149" t="s">
        <v>636</v>
      </c>
      <c r="D161" s="149" t="s">
        <v>660</v>
      </c>
      <c r="E161" s="149" t="s">
        <v>2</v>
      </c>
      <c r="F161" s="149" t="s">
        <v>2</v>
      </c>
      <c r="G161" s="149" t="s">
        <v>2</v>
      </c>
      <c r="H161" s="149" t="s">
        <v>79</v>
      </c>
      <c r="I161" s="149" t="s">
        <v>638</v>
      </c>
      <c r="J161" s="149" t="s">
        <v>176</v>
      </c>
      <c r="K161" s="149" t="s">
        <v>639</v>
      </c>
      <c r="L161" s="150">
        <v>623983.84</v>
      </c>
      <c r="M161" s="150">
        <v>241624.03000000003</v>
      </c>
      <c r="N161" s="150">
        <v>623983.84</v>
      </c>
      <c r="O161" s="151">
        <v>3</v>
      </c>
      <c r="Q161" s="121"/>
    </row>
    <row r="162" spans="1:17" ht="12.75">
      <c r="A162" s="149" t="s">
        <v>2</v>
      </c>
      <c r="B162" s="149" t="s">
        <v>635</v>
      </c>
      <c r="C162" s="149" t="s">
        <v>636</v>
      </c>
      <c r="D162" s="149" t="s">
        <v>660</v>
      </c>
      <c r="E162" s="149" t="s">
        <v>2</v>
      </c>
      <c r="F162" s="149" t="s">
        <v>2</v>
      </c>
      <c r="G162" s="149" t="s">
        <v>2</v>
      </c>
      <c r="H162" s="149" t="s">
        <v>79</v>
      </c>
      <c r="I162" s="149" t="s">
        <v>638</v>
      </c>
      <c r="J162" s="149" t="s">
        <v>642</v>
      </c>
      <c r="K162" s="149" t="s">
        <v>639</v>
      </c>
      <c r="L162" s="150">
        <v>329200.49</v>
      </c>
      <c r="M162" s="150">
        <v>184298.72999999998</v>
      </c>
      <c r="N162" s="150">
        <v>329200.49</v>
      </c>
      <c r="O162" s="151">
        <v>4</v>
      </c>
      <c r="Q162" s="121"/>
    </row>
    <row r="163" spans="1:17" ht="12.75">
      <c r="A163" s="149" t="s">
        <v>2</v>
      </c>
      <c r="B163" s="149" t="s">
        <v>635</v>
      </c>
      <c r="C163" s="149" t="s">
        <v>636</v>
      </c>
      <c r="D163" s="149" t="s">
        <v>660</v>
      </c>
      <c r="E163" s="149" t="s">
        <v>2</v>
      </c>
      <c r="F163" s="149" t="s">
        <v>2</v>
      </c>
      <c r="G163" s="149" t="s">
        <v>2</v>
      </c>
      <c r="H163" s="149" t="s">
        <v>79</v>
      </c>
      <c r="I163" s="149" t="s">
        <v>638</v>
      </c>
      <c r="J163" s="149" t="s">
        <v>644</v>
      </c>
      <c r="K163" s="149" t="s">
        <v>639</v>
      </c>
      <c r="L163" s="150">
        <v>342537.49</v>
      </c>
      <c r="M163" s="150">
        <v>186389.68</v>
      </c>
      <c r="N163" s="150">
        <v>342537.49</v>
      </c>
      <c r="O163" s="151">
        <v>4</v>
      </c>
      <c r="Q163" s="121"/>
    </row>
    <row r="164" spans="1:17" ht="12.75">
      <c r="A164" s="149" t="s">
        <v>2</v>
      </c>
      <c r="B164" s="149" t="s">
        <v>635</v>
      </c>
      <c r="C164" s="149" t="s">
        <v>636</v>
      </c>
      <c r="D164" s="149" t="s">
        <v>660</v>
      </c>
      <c r="E164" s="149" t="s">
        <v>2</v>
      </c>
      <c r="F164" s="149" t="s">
        <v>2</v>
      </c>
      <c r="G164" s="149" t="s">
        <v>176</v>
      </c>
      <c r="H164" s="149" t="s">
        <v>79</v>
      </c>
      <c r="I164" s="149" t="s">
        <v>638</v>
      </c>
      <c r="J164" s="149" t="s">
        <v>79</v>
      </c>
      <c r="K164" s="149" t="s">
        <v>639</v>
      </c>
      <c r="L164" s="150">
        <v>291178.01999999996</v>
      </c>
      <c r="M164" s="150">
        <v>244030.89999999997</v>
      </c>
      <c r="N164" s="150">
        <v>291178.01999999996</v>
      </c>
      <c r="O164" s="151">
        <v>11</v>
      </c>
      <c r="Q164" s="121"/>
    </row>
    <row r="165" spans="1:17" ht="12.75">
      <c r="A165" s="149" t="s">
        <v>2</v>
      </c>
      <c r="B165" s="149" t="s">
        <v>635</v>
      </c>
      <c r="C165" s="149" t="s">
        <v>636</v>
      </c>
      <c r="D165" s="149" t="s">
        <v>660</v>
      </c>
      <c r="E165" s="149" t="s">
        <v>2</v>
      </c>
      <c r="F165" s="149" t="s">
        <v>2</v>
      </c>
      <c r="G165" s="149" t="s">
        <v>176</v>
      </c>
      <c r="H165" s="149" t="s">
        <v>79</v>
      </c>
      <c r="I165" s="149" t="s">
        <v>638</v>
      </c>
      <c r="J165" s="149" t="s">
        <v>120</v>
      </c>
      <c r="K165" s="149" t="s">
        <v>639</v>
      </c>
      <c r="L165" s="150">
        <v>152732.90000000002</v>
      </c>
      <c r="M165" s="150">
        <v>119131.39</v>
      </c>
      <c r="N165" s="150">
        <v>152732.90000000002</v>
      </c>
      <c r="O165" s="151">
        <v>4</v>
      </c>
      <c r="Q165" s="121"/>
    </row>
    <row r="166" spans="1:17" ht="12.75">
      <c r="A166" s="149" t="s">
        <v>2</v>
      </c>
      <c r="B166" s="149" t="s">
        <v>635</v>
      </c>
      <c r="C166" s="149" t="s">
        <v>636</v>
      </c>
      <c r="D166" s="149" t="s">
        <v>660</v>
      </c>
      <c r="E166" s="149" t="s">
        <v>2</v>
      </c>
      <c r="F166" s="149" t="s">
        <v>2</v>
      </c>
      <c r="G166" s="149" t="s">
        <v>176</v>
      </c>
      <c r="H166" s="149" t="s">
        <v>79</v>
      </c>
      <c r="I166" s="149" t="s">
        <v>638</v>
      </c>
      <c r="J166" s="149" t="s">
        <v>153</v>
      </c>
      <c r="K166" s="149" t="s">
        <v>639</v>
      </c>
      <c r="L166" s="150">
        <v>83312.600000000006</v>
      </c>
      <c r="M166" s="150">
        <v>66650.080000000002</v>
      </c>
      <c r="N166" s="150">
        <v>83312.600000000006</v>
      </c>
      <c r="O166" s="151">
        <v>1</v>
      </c>
      <c r="Q166" s="121"/>
    </row>
    <row r="167" spans="1:17" ht="12.75">
      <c r="A167" s="149" t="s">
        <v>2</v>
      </c>
      <c r="B167" s="149" t="s">
        <v>635</v>
      </c>
      <c r="C167" s="149" t="s">
        <v>636</v>
      </c>
      <c r="D167" s="149" t="s">
        <v>660</v>
      </c>
      <c r="E167" s="149" t="s">
        <v>2</v>
      </c>
      <c r="F167" s="149" t="s">
        <v>2</v>
      </c>
      <c r="G167" s="149" t="s">
        <v>176</v>
      </c>
      <c r="H167" s="149" t="s">
        <v>79</v>
      </c>
      <c r="I167" s="149" t="s">
        <v>638</v>
      </c>
      <c r="J167" s="149" t="s">
        <v>176</v>
      </c>
      <c r="K167" s="149" t="s">
        <v>639</v>
      </c>
      <c r="L167" s="150">
        <v>2399383.8200000003</v>
      </c>
      <c r="M167" s="150">
        <v>1395078.2500000002</v>
      </c>
      <c r="N167" s="150">
        <v>2399383.8200000003</v>
      </c>
      <c r="O167" s="151">
        <v>21</v>
      </c>
      <c r="Q167" s="121"/>
    </row>
    <row r="168" spans="1:17" ht="12.75">
      <c r="A168" s="149" t="s">
        <v>2</v>
      </c>
      <c r="B168" s="149" t="s">
        <v>635</v>
      </c>
      <c r="C168" s="149" t="s">
        <v>636</v>
      </c>
      <c r="D168" s="149" t="s">
        <v>660</v>
      </c>
      <c r="E168" s="149" t="s">
        <v>2</v>
      </c>
      <c r="F168" s="149" t="s">
        <v>2</v>
      </c>
      <c r="G168" s="149" t="s">
        <v>176</v>
      </c>
      <c r="H168" s="149" t="s">
        <v>79</v>
      </c>
      <c r="I168" s="149" t="s">
        <v>638</v>
      </c>
      <c r="J168" s="149" t="s">
        <v>640</v>
      </c>
      <c r="K168" s="149" t="s">
        <v>639</v>
      </c>
      <c r="L168" s="150">
        <v>1029028.22</v>
      </c>
      <c r="M168" s="150">
        <v>815117.43999999983</v>
      </c>
      <c r="N168" s="150">
        <v>1029028.22</v>
      </c>
      <c r="O168" s="151">
        <v>21</v>
      </c>
      <c r="Q168" s="121"/>
    </row>
    <row r="169" spans="1:17" ht="12.75">
      <c r="A169" s="149" t="s">
        <v>2</v>
      </c>
      <c r="B169" s="149" t="s">
        <v>635</v>
      </c>
      <c r="C169" s="149" t="s">
        <v>636</v>
      </c>
      <c r="D169" s="149" t="s">
        <v>660</v>
      </c>
      <c r="E169" s="149" t="s">
        <v>2</v>
      </c>
      <c r="F169" s="149" t="s">
        <v>2</v>
      </c>
      <c r="G169" s="149" t="s">
        <v>176</v>
      </c>
      <c r="H169" s="149" t="s">
        <v>79</v>
      </c>
      <c r="I169" s="149" t="s">
        <v>638</v>
      </c>
      <c r="J169" s="149" t="s">
        <v>380</v>
      </c>
      <c r="K169" s="149" t="s">
        <v>639</v>
      </c>
      <c r="L169" s="150">
        <v>903141.37000000011</v>
      </c>
      <c r="M169" s="150">
        <v>722513.1</v>
      </c>
      <c r="N169" s="150">
        <v>903141.37000000011</v>
      </c>
      <c r="O169" s="151">
        <v>12</v>
      </c>
      <c r="Q169" s="121"/>
    </row>
    <row r="170" spans="1:17" ht="12.75">
      <c r="A170" s="149" t="s">
        <v>2</v>
      </c>
      <c r="B170" s="149" t="s">
        <v>635</v>
      </c>
      <c r="C170" s="149" t="s">
        <v>636</v>
      </c>
      <c r="D170" s="149" t="s">
        <v>660</v>
      </c>
      <c r="E170" s="149" t="s">
        <v>2</v>
      </c>
      <c r="F170" s="149" t="s">
        <v>2</v>
      </c>
      <c r="G170" s="149" t="s">
        <v>176</v>
      </c>
      <c r="H170" s="149" t="s">
        <v>79</v>
      </c>
      <c r="I170" s="149" t="s">
        <v>638</v>
      </c>
      <c r="J170" s="149" t="s">
        <v>383</v>
      </c>
      <c r="K170" s="149" t="s">
        <v>639</v>
      </c>
      <c r="L170" s="150">
        <v>1218740.23</v>
      </c>
      <c r="M170" s="150">
        <v>587586.49999999988</v>
      </c>
      <c r="N170" s="150">
        <v>1218740.23</v>
      </c>
      <c r="O170" s="151">
        <v>8</v>
      </c>
      <c r="Q170" s="121"/>
    </row>
    <row r="171" spans="1:17" ht="12.75">
      <c r="A171" s="149" t="s">
        <v>2</v>
      </c>
      <c r="B171" s="149" t="s">
        <v>635</v>
      </c>
      <c r="C171" s="149" t="s">
        <v>636</v>
      </c>
      <c r="D171" s="149" t="s">
        <v>660</v>
      </c>
      <c r="E171" s="149" t="s">
        <v>2</v>
      </c>
      <c r="F171" s="149" t="s">
        <v>2</v>
      </c>
      <c r="G171" s="149" t="s">
        <v>176</v>
      </c>
      <c r="H171" s="149" t="s">
        <v>79</v>
      </c>
      <c r="I171" s="149" t="s">
        <v>638</v>
      </c>
      <c r="J171" s="149" t="s">
        <v>641</v>
      </c>
      <c r="K171" s="149" t="s">
        <v>639</v>
      </c>
      <c r="L171" s="150">
        <v>1101624.1099999999</v>
      </c>
      <c r="M171" s="150">
        <v>528858.69000000006</v>
      </c>
      <c r="N171" s="150">
        <v>1101624.1099999999</v>
      </c>
      <c r="O171" s="151">
        <v>11</v>
      </c>
      <c r="Q171" s="121"/>
    </row>
    <row r="172" spans="1:17" ht="12.75">
      <c r="A172" s="149" t="s">
        <v>2</v>
      </c>
      <c r="B172" s="149" t="s">
        <v>635</v>
      </c>
      <c r="C172" s="149" t="s">
        <v>636</v>
      </c>
      <c r="D172" s="149" t="s">
        <v>660</v>
      </c>
      <c r="E172" s="149" t="s">
        <v>2</v>
      </c>
      <c r="F172" s="149" t="s">
        <v>2</v>
      </c>
      <c r="G172" s="149" t="s">
        <v>176</v>
      </c>
      <c r="H172" s="149" t="s">
        <v>79</v>
      </c>
      <c r="I172" s="149" t="s">
        <v>638</v>
      </c>
      <c r="J172" s="149" t="s">
        <v>647</v>
      </c>
      <c r="K172" s="149" t="s">
        <v>639</v>
      </c>
      <c r="L172" s="150">
        <v>10886424.120000016</v>
      </c>
      <c r="M172" s="150">
        <v>9962578.2300000116</v>
      </c>
      <c r="N172" s="150">
        <v>10886424.120000016</v>
      </c>
      <c r="O172" s="151">
        <v>723</v>
      </c>
      <c r="Q172" s="121"/>
    </row>
    <row r="173" spans="1:17" ht="12.75">
      <c r="A173" s="149" t="s">
        <v>2</v>
      </c>
      <c r="B173" s="149" t="s">
        <v>635</v>
      </c>
      <c r="C173" s="149" t="s">
        <v>636</v>
      </c>
      <c r="D173" s="149" t="s">
        <v>660</v>
      </c>
      <c r="E173" s="149" t="s">
        <v>2</v>
      </c>
      <c r="F173" s="149" t="s">
        <v>2</v>
      </c>
      <c r="G173" s="149" t="s">
        <v>176</v>
      </c>
      <c r="H173" s="149" t="s">
        <v>79</v>
      </c>
      <c r="I173" s="149" t="s">
        <v>638</v>
      </c>
      <c r="J173" s="149" t="s">
        <v>648</v>
      </c>
      <c r="K173" s="149" t="s">
        <v>639</v>
      </c>
      <c r="L173" s="150">
        <v>224831.18</v>
      </c>
      <c r="M173" s="150">
        <v>179864.94</v>
      </c>
      <c r="N173" s="150">
        <v>224831.18</v>
      </c>
      <c r="O173" s="151">
        <v>6</v>
      </c>
      <c r="Q173" s="121"/>
    </row>
    <row r="174" spans="1:17" ht="12.75">
      <c r="A174" s="149" t="s">
        <v>2</v>
      </c>
      <c r="B174" s="149" t="s">
        <v>635</v>
      </c>
      <c r="C174" s="149" t="s">
        <v>636</v>
      </c>
      <c r="D174" s="149" t="s">
        <v>660</v>
      </c>
      <c r="E174" s="149" t="s">
        <v>2</v>
      </c>
      <c r="F174" s="149" t="s">
        <v>2</v>
      </c>
      <c r="G174" s="149" t="s">
        <v>176</v>
      </c>
      <c r="H174" s="149" t="s">
        <v>79</v>
      </c>
      <c r="I174" s="149" t="s">
        <v>638</v>
      </c>
      <c r="J174" s="149" t="s">
        <v>658</v>
      </c>
      <c r="K174" s="149" t="s">
        <v>639</v>
      </c>
      <c r="L174" s="150">
        <v>699418.13000000012</v>
      </c>
      <c r="M174" s="150">
        <v>564685.94000000006</v>
      </c>
      <c r="N174" s="150">
        <v>699418.13000000012</v>
      </c>
      <c r="O174" s="151">
        <v>15</v>
      </c>
      <c r="Q174" s="121"/>
    </row>
    <row r="175" spans="1:17" ht="12.75">
      <c r="A175" s="149" t="s">
        <v>2</v>
      </c>
      <c r="B175" s="149" t="s">
        <v>635</v>
      </c>
      <c r="C175" s="149" t="s">
        <v>636</v>
      </c>
      <c r="D175" s="149" t="s">
        <v>660</v>
      </c>
      <c r="E175" s="149" t="s">
        <v>2</v>
      </c>
      <c r="F175" s="149" t="s">
        <v>2</v>
      </c>
      <c r="G175" s="149" t="s">
        <v>176</v>
      </c>
      <c r="H175" s="149" t="s">
        <v>79</v>
      </c>
      <c r="I175" s="149" t="s">
        <v>638</v>
      </c>
      <c r="J175" s="149" t="s">
        <v>653</v>
      </c>
      <c r="K175" s="149" t="s">
        <v>639</v>
      </c>
      <c r="L175" s="150">
        <v>475443.66</v>
      </c>
      <c r="M175" s="150">
        <v>381463.77</v>
      </c>
      <c r="N175" s="150">
        <v>475443.66</v>
      </c>
      <c r="O175" s="151">
        <v>10</v>
      </c>
      <c r="Q175" s="121"/>
    </row>
    <row r="176" spans="1:17" ht="12.75">
      <c r="A176" s="149" t="s">
        <v>2</v>
      </c>
      <c r="B176" s="149" t="s">
        <v>635</v>
      </c>
      <c r="C176" s="149" t="s">
        <v>636</v>
      </c>
      <c r="D176" s="149" t="s">
        <v>660</v>
      </c>
      <c r="E176" s="149" t="s">
        <v>2</v>
      </c>
      <c r="F176" s="149" t="s">
        <v>2</v>
      </c>
      <c r="G176" s="149" t="s">
        <v>176</v>
      </c>
      <c r="H176" s="149" t="s">
        <v>79</v>
      </c>
      <c r="I176" s="149" t="s">
        <v>638</v>
      </c>
      <c r="J176" s="149" t="s">
        <v>642</v>
      </c>
      <c r="K176" s="149" t="s">
        <v>639</v>
      </c>
      <c r="L176" s="150">
        <v>1514015.29</v>
      </c>
      <c r="M176" s="150">
        <v>730572.79000000015</v>
      </c>
      <c r="N176" s="150">
        <v>1514015.29</v>
      </c>
      <c r="O176" s="151">
        <v>14</v>
      </c>
      <c r="Q176" s="121"/>
    </row>
    <row r="177" spans="1:17" ht="12.75">
      <c r="A177" s="149" t="s">
        <v>2</v>
      </c>
      <c r="B177" s="149" t="s">
        <v>635</v>
      </c>
      <c r="C177" s="149" t="s">
        <v>636</v>
      </c>
      <c r="D177" s="149" t="s">
        <v>660</v>
      </c>
      <c r="E177" s="149" t="s">
        <v>2</v>
      </c>
      <c r="F177" s="149" t="s">
        <v>2</v>
      </c>
      <c r="G177" s="149" t="s">
        <v>176</v>
      </c>
      <c r="H177" s="149" t="s">
        <v>79</v>
      </c>
      <c r="I177" s="149" t="s">
        <v>638</v>
      </c>
      <c r="J177" s="149" t="s">
        <v>654</v>
      </c>
      <c r="K177" s="149" t="s">
        <v>639</v>
      </c>
      <c r="L177" s="150">
        <v>60709.07</v>
      </c>
      <c r="M177" s="150">
        <v>27319.08</v>
      </c>
      <c r="N177" s="150">
        <v>60709.07</v>
      </c>
      <c r="O177" s="151">
        <v>1</v>
      </c>
      <c r="Q177" s="121"/>
    </row>
    <row r="178" spans="1:17" ht="12.75">
      <c r="A178" s="149" t="s">
        <v>2</v>
      </c>
      <c r="B178" s="149" t="s">
        <v>635</v>
      </c>
      <c r="C178" s="149" t="s">
        <v>636</v>
      </c>
      <c r="D178" s="149" t="s">
        <v>660</v>
      </c>
      <c r="E178" s="149" t="s">
        <v>2</v>
      </c>
      <c r="F178" s="149" t="s">
        <v>2</v>
      </c>
      <c r="G178" s="149" t="s">
        <v>176</v>
      </c>
      <c r="H178" s="149" t="s">
        <v>79</v>
      </c>
      <c r="I178" s="149" t="s">
        <v>638</v>
      </c>
      <c r="J178" s="149" t="s">
        <v>643</v>
      </c>
      <c r="K178" s="149" t="s">
        <v>639</v>
      </c>
      <c r="L178" s="150">
        <v>2789711.2199999997</v>
      </c>
      <c r="M178" s="150">
        <v>2458891.4400000004</v>
      </c>
      <c r="N178" s="150">
        <v>2789711.2199999997</v>
      </c>
      <c r="O178" s="151">
        <v>199</v>
      </c>
      <c r="Q178" s="121"/>
    </row>
    <row r="179" spans="1:17" ht="12.75">
      <c r="A179" s="149" t="s">
        <v>2</v>
      </c>
      <c r="B179" s="149" t="s">
        <v>635</v>
      </c>
      <c r="C179" s="149" t="s">
        <v>636</v>
      </c>
      <c r="D179" s="149" t="s">
        <v>660</v>
      </c>
      <c r="E179" s="149" t="s">
        <v>2</v>
      </c>
      <c r="F179" s="149" t="s">
        <v>2</v>
      </c>
      <c r="G179" s="149" t="s">
        <v>176</v>
      </c>
      <c r="H179" s="149" t="s">
        <v>79</v>
      </c>
      <c r="I179" s="149" t="s">
        <v>638</v>
      </c>
      <c r="J179" s="149" t="s">
        <v>644</v>
      </c>
      <c r="K179" s="149" t="s">
        <v>639</v>
      </c>
      <c r="L179" s="150">
        <v>3942057.1399999997</v>
      </c>
      <c r="M179" s="150">
        <v>2913707.4499999988</v>
      </c>
      <c r="N179" s="150">
        <v>3942057.1399999997</v>
      </c>
      <c r="O179" s="151">
        <v>78</v>
      </c>
      <c r="Q179" s="121"/>
    </row>
    <row r="180" spans="1:17" ht="12.75">
      <c r="A180" s="149" t="s">
        <v>2</v>
      </c>
      <c r="B180" s="149" t="s">
        <v>635</v>
      </c>
      <c r="C180" s="149" t="s">
        <v>636</v>
      </c>
      <c r="D180" s="149" t="s">
        <v>660</v>
      </c>
      <c r="E180" s="149" t="s">
        <v>2</v>
      </c>
      <c r="F180" s="149" t="s">
        <v>72</v>
      </c>
      <c r="G180" s="149" t="s">
        <v>2</v>
      </c>
      <c r="H180" s="149" t="s">
        <v>79</v>
      </c>
      <c r="I180" s="149" t="s">
        <v>638</v>
      </c>
      <c r="J180" s="149" t="s">
        <v>120</v>
      </c>
      <c r="K180" s="149" t="s">
        <v>639</v>
      </c>
      <c r="L180" s="150">
        <v>1248105.1499999999</v>
      </c>
      <c r="M180" s="150">
        <v>436836.81</v>
      </c>
      <c r="N180" s="150">
        <v>1248105.1499999999</v>
      </c>
      <c r="O180" s="151">
        <v>1</v>
      </c>
      <c r="Q180" s="121"/>
    </row>
    <row r="181" spans="1:17" ht="12.75">
      <c r="A181" s="149" t="s">
        <v>2</v>
      </c>
      <c r="B181" s="149" t="s">
        <v>635</v>
      </c>
      <c r="C181" s="149" t="s">
        <v>636</v>
      </c>
      <c r="D181" s="149" t="s">
        <v>660</v>
      </c>
      <c r="E181" s="149" t="s">
        <v>2</v>
      </c>
      <c r="F181" s="149" t="s">
        <v>72</v>
      </c>
      <c r="G181" s="149" t="s">
        <v>2</v>
      </c>
      <c r="H181" s="149" t="s">
        <v>79</v>
      </c>
      <c r="I181" s="149" t="s">
        <v>638</v>
      </c>
      <c r="J181" s="149" t="s">
        <v>176</v>
      </c>
      <c r="K181" s="149" t="s">
        <v>639</v>
      </c>
      <c r="L181" s="150">
        <v>110718.49</v>
      </c>
      <c r="M181" s="150">
        <v>49823.32</v>
      </c>
      <c r="N181" s="150">
        <v>110718.49</v>
      </c>
      <c r="O181" s="151">
        <v>1</v>
      </c>
      <c r="Q181" s="121"/>
    </row>
    <row r="182" spans="1:17" ht="12.75">
      <c r="A182" s="149" t="s">
        <v>2</v>
      </c>
      <c r="B182" s="149" t="s">
        <v>635</v>
      </c>
      <c r="C182" s="149" t="s">
        <v>636</v>
      </c>
      <c r="D182" s="149" t="s">
        <v>660</v>
      </c>
      <c r="E182" s="149" t="s">
        <v>2</v>
      </c>
      <c r="F182" s="149" t="s">
        <v>72</v>
      </c>
      <c r="G182" s="149" t="s">
        <v>2</v>
      </c>
      <c r="H182" s="149" t="s">
        <v>79</v>
      </c>
      <c r="I182" s="149" t="s">
        <v>638</v>
      </c>
      <c r="J182" s="149" t="s">
        <v>645</v>
      </c>
      <c r="K182" s="149" t="s">
        <v>639</v>
      </c>
      <c r="L182" s="150">
        <v>73144.88</v>
      </c>
      <c r="M182" s="150">
        <v>32915.19</v>
      </c>
      <c r="N182" s="150">
        <v>73144.88</v>
      </c>
      <c r="O182" s="151">
        <v>1</v>
      </c>
      <c r="Q182" s="121"/>
    </row>
    <row r="183" spans="1:17" ht="12.75">
      <c r="A183" s="149" t="s">
        <v>2</v>
      </c>
      <c r="B183" s="149" t="s">
        <v>635</v>
      </c>
      <c r="C183" s="149" t="s">
        <v>636</v>
      </c>
      <c r="D183" s="149" t="s">
        <v>660</v>
      </c>
      <c r="E183" s="149" t="s">
        <v>2</v>
      </c>
      <c r="F183" s="149" t="s">
        <v>72</v>
      </c>
      <c r="G183" s="149" t="s">
        <v>2</v>
      </c>
      <c r="H183" s="149" t="s">
        <v>79</v>
      </c>
      <c r="I183" s="149" t="s">
        <v>638</v>
      </c>
      <c r="J183" s="149" t="s">
        <v>644</v>
      </c>
      <c r="K183" s="149" t="s">
        <v>639</v>
      </c>
      <c r="L183" s="150">
        <v>671917.61</v>
      </c>
      <c r="M183" s="150">
        <v>316886.40000000002</v>
      </c>
      <c r="N183" s="150">
        <v>671917.61</v>
      </c>
      <c r="O183" s="151">
        <v>5</v>
      </c>
      <c r="Q183" s="121"/>
    </row>
    <row r="184" spans="1:17" ht="12.75">
      <c r="A184" s="149" t="s">
        <v>2</v>
      </c>
      <c r="B184" s="149" t="s">
        <v>635</v>
      </c>
      <c r="C184" s="149" t="s">
        <v>636</v>
      </c>
      <c r="D184" s="149" t="s">
        <v>660</v>
      </c>
      <c r="E184" s="149" t="s">
        <v>2</v>
      </c>
      <c r="F184" s="149" t="s">
        <v>72</v>
      </c>
      <c r="G184" s="149" t="s">
        <v>176</v>
      </c>
      <c r="H184" s="149" t="s">
        <v>79</v>
      </c>
      <c r="I184" s="149" t="s">
        <v>638</v>
      </c>
      <c r="J184" s="149" t="s">
        <v>79</v>
      </c>
      <c r="K184" s="149" t="s">
        <v>639</v>
      </c>
      <c r="L184" s="150">
        <v>28461.559999999998</v>
      </c>
      <c r="M184" s="150">
        <v>25446.25</v>
      </c>
      <c r="N184" s="150">
        <v>28461.559999999998</v>
      </c>
      <c r="O184" s="151">
        <v>3</v>
      </c>
      <c r="Q184" s="121"/>
    </row>
    <row r="185" spans="1:17" ht="12.75">
      <c r="A185" s="149" t="s">
        <v>2</v>
      </c>
      <c r="B185" s="149" t="s">
        <v>635</v>
      </c>
      <c r="C185" s="149" t="s">
        <v>636</v>
      </c>
      <c r="D185" s="149" t="s">
        <v>660</v>
      </c>
      <c r="E185" s="149" t="s">
        <v>2</v>
      </c>
      <c r="F185" s="149" t="s">
        <v>72</v>
      </c>
      <c r="G185" s="149" t="s">
        <v>176</v>
      </c>
      <c r="H185" s="149" t="s">
        <v>79</v>
      </c>
      <c r="I185" s="149" t="s">
        <v>638</v>
      </c>
      <c r="J185" s="149" t="s">
        <v>120</v>
      </c>
      <c r="K185" s="149" t="s">
        <v>639</v>
      </c>
      <c r="L185" s="150">
        <v>14668.7</v>
      </c>
      <c r="M185" s="150">
        <v>14668.7</v>
      </c>
      <c r="N185" s="150">
        <v>14668.7</v>
      </c>
      <c r="O185" s="151">
        <v>1</v>
      </c>
      <c r="Q185" s="121"/>
    </row>
    <row r="186" spans="1:17" ht="12.75">
      <c r="A186" s="149" t="s">
        <v>2</v>
      </c>
      <c r="B186" s="149" t="s">
        <v>635</v>
      </c>
      <c r="C186" s="149" t="s">
        <v>636</v>
      </c>
      <c r="D186" s="149" t="s">
        <v>660</v>
      </c>
      <c r="E186" s="149" t="s">
        <v>2</v>
      </c>
      <c r="F186" s="149" t="s">
        <v>72</v>
      </c>
      <c r="G186" s="149" t="s">
        <v>176</v>
      </c>
      <c r="H186" s="149" t="s">
        <v>79</v>
      </c>
      <c r="I186" s="149" t="s">
        <v>638</v>
      </c>
      <c r="J186" s="149" t="s">
        <v>176</v>
      </c>
      <c r="K186" s="149" t="s">
        <v>639</v>
      </c>
      <c r="L186" s="150">
        <v>2208030.9999999995</v>
      </c>
      <c r="M186" s="150">
        <v>1075005.3900000004</v>
      </c>
      <c r="N186" s="150">
        <v>2208030.9999999995</v>
      </c>
      <c r="O186" s="151">
        <v>14</v>
      </c>
      <c r="Q186" s="121"/>
    </row>
    <row r="187" spans="1:17" ht="12.75">
      <c r="A187" s="149" t="s">
        <v>2</v>
      </c>
      <c r="B187" s="149" t="s">
        <v>635</v>
      </c>
      <c r="C187" s="149" t="s">
        <v>636</v>
      </c>
      <c r="D187" s="149" t="s">
        <v>660</v>
      </c>
      <c r="E187" s="149" t="s">
        <v>2</v>
      </c>
      <c r="F187" s="149" t="s">
        <v>72</v>
      </c>
      <c r="G187" s="149" t="s">
        <v>176</v>
      </c>
      <c r="H187" s="149" t="s">
        <v>79</v>
      </c>
      <c r="I187" s="149" t="s">
        <v>638</v>
      </c>
      <c r="J187" s="149" t="s">
        <v>640</v>
      </c>
      <c r="K187" s="149" t="s">
        <v>639</v>
      </c>
      <c r="L187" s="150">
        <v>1364865.8699999999</v>
      </c>
      <c r="M187" s="150">
        <v>1062531.0900000001</v>
      </c>
      <c r="N187" s="150">
        <v>1364865.8699999999</v>
      </c>
      <c r="O187" s="151">
        <v>24</v>
      </c>
      <c r="Q187" s="121"/>
    </row>
    <row r="188" spans="1:17" ht="12.75">
      <c r="A188" s="149" t="s">
        <v>2</v>
      </c>
      <c r="B188" s="149" t="s">
        <v>635</v>
      </c>
      <c r="C188" s="149" t="s">
        <v>636</v>
      </c>
      <c r="D188" s="149" t="s">
        <v>660</v>
      </c>
      <c r="E188" s="149" t="s">
        <v>2</v>
      </c>
      <c r="F188" s="149" t="s">
        <v>72</v>
      </c>
      <c r="G188" s="149" t="s">
        <v>176</v>
      </c>
      <c r="H188" s="149" t="s">
        <v>79</v>
      </c>
      <c r="I188" s="149" t="s">
        <v>638</v>
      </c>
      <c r="J188" s="149" t="s">
        <v>380</v>
      </c>
      <c r="K188" s="149" t="s">
        <v>639</v>
      </c>
      <c r="L188" s="150">
        <v>479664.49</v>
      </c>
      <c r="M188" s="150">
        <v>383731.60000000003</v>
      </c>
      <c r="N188" s="150">
        <v>479664.49</v>
      </c>
      <c r="O188" s="151">
        <v>8</v>
      </c>
      <c r="Q188" s="121"/>
    </row>
    <row r="189" spans="1:17" ht="12.75">
      <c r="A189" s="149" t="s">
        <v>2</v>
      </c>
      <c r="B189" s="149" t="s">
        <v>635</v>
      </c>
      <c r="C189" s="149" t="s">
        <v>636</v>
      </c>
      <c r="D189" s="149" t="s">
        <v>660</v>
      </c>
      <c r="E189" s="149" t="s">
        <v>2</v>
      </c>
      <c r="F189" s="149" t="s">
        <v>72</v>
      </c>
      <c r="G189" s="149" t="s">
        <v>176</v>
      </c>
      <c r="H189" s="149" t="s">
        <v>79</v>
      </c>
      <c r="I189" s="149" t="s">
        <v>638</v>
      </c>
      <c r="J189" s="149" t="s">
        <v>383</v>
      </c>
      <c r="K189" s="149" t="s">
        <v>639</v>
      </c>
      <c r="L189" s="150">
        <v>137169.38</v>
      </c>
      <c r="M189" s="150">
        <v>111303.65</v>
      </c>
      <c r="N189" s="150">
        <v>137169.38</v>
      </c>
      <c r="O189" s="151">
        <v>3</v>
      </c>
      <c r="Q189" s="121"/>
    </row>
    <row r="190" spans="1:17" ht="12.75">
      <c r="A190" s="149" t="s">
        <v>2</v>
      </c>
      <c r="B190" s="149" t="s">
        <v>635</v>
      </c>
      <c r="C190" s="149" t="s">
        <v>636</v>
      </c>
      <c r="D190" s="149" t="s">
        <v>660</v>
      </c>
      <c r="E190" s="149" t="s">
        <v>2</v>
      </c>
      <c r="F190" s="149" t="s">
        <v>72</v>
      </c>
      <c r="G190" s="149" t="s">
        <v>176</v>
      </c>
      <c r="H190" s="149" t="s">
        <v>79</v>
      </c>
      <c r="I190" s="149" t="s">
        <v>638</v>
      </c>
      <c r="J190" s="149" t="s">
        <v>641</v>
      </c>
      <c r="K190" s="149" t="s">
        <v>639</v>
      </c>
      <c r="L190" s="150">
        <v>120241.88</v>
      </c>
      <c r="M190" s="150">
        <v>98672.97</v>
      </c>
      <c r="N190" s="150">
        <v>120241.88</v>
      </c>
      <c r="O190" s="151">
        <v>3</v>
      </c>
      <c r="Q190" s="121"/>
    </row>
    <row r="191" spans="1:17" ht="12.75">
      <c r="A191" s="149" t="s">
        <v>2</v>
      </c>
      <c r="B191" s="149" t="s">
        <v>635</v>
      </c>
      <c r="C191" s="149" t="s">
        <v>636</v>
      </c>
      <c r="D191" s="149" t="s">
        <v>660</v>
      </c>
      <c r="E191" s="149" t="s">
        <v>2</v>
      </c>
      <c r="F191" s="149" t="s">
        <v>72</v>
      </c>
      <c r="G191" s="149" t="s">
        <v>176</v>
      </c>
      <c r="H191" s="149" t="s">
        <v>79</v>
      </c>
      <c r="I191" s="149" t="s">
        <v>638</v>
      </c>
      <c r="J191" s="149" t="s">
        <v>647</v>
      </c>
      <c r="K191" s="149" t="s">
        <v>639</v>
      </c>
      <c r="L191" s="150">
        <v>9920147.9600000046</v>
      </c>
      <c r="M191" s="150">
        <v>9145686.5100000072</v>
      </c>
      <c r="N191" s="150">
        <v>9920147.9600000046</v>
      </c>
      <c r="O191" s="151">
        <v>717</v>
      </c>
      <c r="Q191" s="121"/>
    </row>
    <row r="192" spans="1:17" ht="12.75">
      <c r="A192" s="149" t="s">
        <v>2</v>
      </c>
      <c r="B192" s="149" t="s">
        <v>635</v>
      </c>
      <c r="C192" s="149" t="s">
        <v>636</v>
      </c>
      <c r="D192" s="149" t="s">
        <v>660</v>
      </c>
      <c r="E192" s="149" t="s">
        <v>2</v>
      </c>
      <c r="F192" s="149" t="s">
        <v>72</v>
      </c>
      <c r="G192" s="149" t="s">
        <v>176</v>
      </c>
      <c r="H192" s="149" t="s">
        <v>79</v>
      </c>
      <c r="I192" s="149" t="s">
        <v>638</v>
      </c>
      <c r="J192" s="149" t="s">
        <v>648</v>
      </c>
      <c r="K192" s="149" t="s">
        <v>639</v>
      </c>
      <c r="L192" s="150">
        <v>93311.59</v>
      </c>
      <c r="M192" s="150">
        <v>76866.97</v>
      </c>
      <c r="N192" s="150">
        <v>93311.59</v>
      </c>
      <c r="O192" s="151">
        <v>4</v>
      </c>
      <c r="Q192" s="121"/>
    </row>
    <row r="193" spans="1:17" ht="12.75">
      <c r="A193" s="149" t="s">
        <v>2</v>
      </c>
      <c r="B193" s="149" t="s">
        <v>635</v>
      </c>
      <c r="C193" s="149" t="s">
        <v>636</v>
      </c>
      <c r="D193" s="149" t="s">
        <v>660</v>
      </c>
      <c r="E193" s="149" t="s">
        <v>2</v>
      </c>
      <c r="F193" s="149" t="s">
        <v>72</v>
      </c>
      <c r="G193" s="149" t="s">
        <v>176</v>
      </c>
      <c r="H193" s="149" t="s">
        <v>79</v>
      </c>
      <c r="I193" s="149" t="s">
        <v>638</v>
      </c>
      <c r="J193" s="149" t="s">
        <v>658</v>
      </c>
      <c r="K193" s="149" t="s">
        <v>639</v>
      </c>
      <c r="L193" s="150">
        <v>97379.62999999999</v>
      </c>
      <c r="M193" s="150">
        <v>77903.7</v>
      </c>
      <c r="N193" s="150">
        <v>97379.62999999999</v>
      </c>
      <c r="O193" s="151">
        <v>2</v>
      </c>
      <c r="Q193" s="121"/>
    </row>
    <row r="194" spans="1:17" ht="12.75">
      <c r="A194" s="149" t="s">
        <v>2</v>
      </c>
      <c r="B194" s="149" t="s">
        <v>635</v>
      </c>
      <c r="C194" s="149" t="s">
        <v>636</v>
      </c>
      <c r="D194" s="149" t="s">
        <v>660</v>
      </c>
      <c r="E194" s="149" t="s">
        <v>2</v>
      </c>
      <c r="F194" s="149" t="s">
        <v>72</v>
      </c>
      <c r="G194" s="149" t="s">
        <v>176</v>
      </c>
      <c r="H194" s="149" t="s">
        <v>79</v>
      </c>
      <c r="I194" s="149" t="s">
        <v>638</v>
      </c>
      <c r="J194" s="149" t="s">
        <v>653</v>
      </c>
      <c r="K194" s="149" t="s">
        <v>639</v>
      </c>
      <c r="L194" s="150">
        <v>290523.90999999997</v>
      </c>
      <c r="M194" s="150">
        <v>232419.13</v>
      </c>
      <c r="N194" s="150">
        <v>290523.90999999997</v>
      </c>
      <c r="O194" s="151">
        <v>7</v>
      </c>
      <c r="Q194" s="121"/>
    </row>
    <row r="195" spans="1:17" ht="12.75">
      <c r="A195" s="149" t="s">
        <v>2</v>
      </c>
      <c r="B195" s="149" t="s">
        <v>635</v>
      </c>
      <c r="C195" s="149" t="s">
        <v>636</v>
      </c>
      <c r="D195" s="149" t="s">
        <v>660</v>
      </c>
      <c r="E195" s="149" t="s">
        <v>2</v>
      </c>
      <c r="F195" s="149" t="s">
        <v>72</v>
      </c>
      <c r="G195" s="149" t="s">
        <v>176</v>
      </c>
      <c r="H195" s="149" t="s">
        <v>79</v>
      </c>
      <c r="I195" s="149" t="s">
        <v>638</v>
      </c>
      <c r="J195" s="149" t="s">
        <v>642</v>
      </c>
      <c r="K195" s="149" t="s">
        <v>639</v>
      </c>
      <c r="L195" s="150">
        <v>677170.16</v>
      </c>
      <c r="M195" s="150">
        <v>334324.55</v>
      </c>
      <c r="N195" s="150">
        <v>677170.16</v>
      </c>
      <c r="O195" s="151">
        <v>9</v>
      </c>
      <c r="Q195" s="121"/>
    </row>
    <row r="196" spans="1:17" ht="12.75">
      <c r="A196" s="149" t="s">
        <v>2</v>
      </c>
      <c r="B196" s="149" t="s">
        <v>635</v>
      </c>
      <c r="C196" s="149" t="s">
        <v>636</v>
      </c>
      <c r="D196" s="149" t="s">
        <v>660</v>
      </c>
      <c r="E196" s="149" t="s">
        <v>2</v>
      </c>
      <c r="F196" s="149" t="s">
        <v>72</v>
      </c>
      <c r="G196" s="149" t="s">
        <v>176</v>
      </c>
      <c r="H196" s="149" t="s">
        <v>79</v>
      </c>
      <c r="I196" s="149" t="s">
        <v>638</v>
      </c>
      <c r="J196" s="149" t="s">
        <v>661</v>
      </c>
      <c r="K196" s="149" t="s">
        <v>639</v>
      </c>
      <c r="L196" s="150">
        <v>42851.3</v>
      </c>
      <c r="M196" s="150">
        <v>34281.03</v>
      </c>
      <c r="N196" s="150">
        <v>42851.3</v>
      </c>
      <c r="O196" s="151">
        <v>2</v>
      </c>
      <c r="Q196" s="121"/>
    </row>
    <row r="197" spans="1:17" ht="12.75">
      <c r="A197" s="149" t="s">
        <v>2</v>
      </c>
      <c r="B197" s="149" t="s">
        <v>635</v>
      </c>
      <c r="C197" s="149" t="s">
        <v>636</v>
      </c>
      <c r="D197" s="149" t="s">
        <v>660</v>
      </c>
      <c r="E197" s="149" t="s">
        <v>2</v>
      </c>
      <c r="F197" s="149" t="s">
        <v>72</v>
      </c>
      <c r="G197" s="149" t="s">
        <v>176</v>
      </c>
      <c r="H197" s="149" t="s">
        <v>79</v>
      </c>
      <c r="I197" s="149" t="s">
        <v>638</v>
      </c>
      <c r="J197" s="149" t="s">
        <v>643</v>
      </c>
      <c r="K197" s="149" t="s">
        <v>639</v>
      </c>
      <c r="L197" s="150">
        <v>1354170</v>
      </c>
      <c r="M197" s="150">
        <v>1193084.7599999998</v>
      </c>
      <c r="N197" s="150">
        <v>1354170</v>
      </c>
      <c r="O197" s="151">
        <v>99</v>
      </c>
      <c r="Q197" s="121"/>
    </row>
    <row r="198" spans="1:17" ht="12.75">
      <c r="A198" s="149" t="s">
        <v>2</v>
      </c>
      <c r="B198" s="149" t="s">
        <v>635</v>
      </c>
      <c r="C198" s="149" t="s">
        <v>636</v>
      </c>
      <c r="D198" s="149" t="s">
        <v>660</v>
      </c>
      <c r="E198" s="149" t="s">
        <v>2</v>
      </c>
      <c r="F198" s="149" t="s">
        <v>72</v>
      </c>
      <c r="G198" s="149" t="s">
        <v>176</v>
      </c>
      <c r="H198" s="149" t="s">
        <v>79</v>
      </c>
      <c r="I198" s="149" t="s">
        <v>638</v>
      </c>
      <c r="J198" s="149" t="s">
        <v>644</v>
      </c>
      <c r="K198" s="149" t="s">
        <v>639</v>
      </c>
      <c r="L198" s="150">
        <v>3306638.9599999995</v>
      </c>
      <c r="M198" s="150">
        <v>1979733.3000000005</v>
      </c>
      <c r="N198" s="150">
        <v>3306638.9599999995</v>
      </c>
      <c r="O198" s="151">
        <v>44</v>
      </c>
      <c r="Q198" s="121"/>
    </row>
    <row r="199" spans="1:17" ht="12.75">
      <c r="A199" s="149" t="s">
        <v>2</v>
      </c>
      <c r="B199" s="149" t="s">
        <v>635</v>
      </c>
      <c r="C199" s="149" t="s">
        <v>636</v>
      </c>
      <c r="D199" s="149" t="s">
        <v>660</v>
      </c>
      <c r="E199" s="149" t="s">
        <v>2</v>
      </c>
      <c r="F199" s="149" t="s">
        <v>79</v>
      </c>
      <c r="G199" s="149" t="s">
        <v>2</v>
      </c>
      <c r="H199" s="149" t="s">
        <v>79</v>
      </c>
      <c r="I199" s="149" t="s">
        <v>638</v>
      </c>
      <c r="J199" s="149" t="s">
        <v>176</v>
      </c>
      <c r="K199" s="149" t="s">
        <v>639</v>
      </c>
      <c r="L199" s="150">
        <v>133285.98000000001</v>
      </c>
      <c r="M199" s="150">
        <v>53314.39</v>
      </c>
      <c r="N199" s="150">
        <v>133285.98000000001</v>
      </c>
      <c r="O199" s="151">
        <v>1</v>
      </c>
      <c r="Q199" s="121"/>
    </row>
    <row r="200" spans="1:17" ht="12.75">
      <c r="A200" s="149" t="s">
        <v>2</v>
      </c>
      <c r="B200" s="149" t="s">
        <v>635</v>
      </c>
      <c r="C200" s="149" t="s">
        <v>636</v>
      </c>
      <c r="D200" s="149" t="s">
        <v>660</v>
      </c>
      <c r="E200" s="149" t="s">
        <v>2</v>
      </c>
      <c r="F200" s="149" t="s">
        <v>79</v>
      </c>
      <c r="G200" s="149" t="s">
        <v>2</v>
      </c>
      <c r="H200" s="149" t="s">
        <v>79</v>
      </c>
      <c r="I200" s="149" t="s">
        <v>638</v>
      </c>
      <c r="J200" s="149" t="s">
        <v>640</v>
      </c>
      <c r="K200" s="149" t="s">
        <v>639</v>
      </c>
      <c r="L200" s="150">
        <v>216570.08</v>
      </c>
      <c r="M200" s="150">
        <v>97456.54</v>
      </c>
      <c r="N200" s="150">
        <v>216570.08</v>
      </c>
      <c r="O200" s="151">
        <v>1</v>
      </c>
      <c r="Q200" s="121"/>
    </row>
    <row r="201" spans="1:17" ht="12.75">
      <c r="A201" s="149" t="s">
        <v>2</v>
      </c>
      <c r="B201" s="149" t="s">
        <v>635</v>
      </c>
      <c r="C201" s="149" t="s">
        <v>636</v>
      </c>
      <c r="D201" s="149" t="s">
        <v>660</v>
      </c>
      <c r="E201" s="149" t="s">
        <v>2</v>
      </c>
      <c r="F201" s="149" t="s">
        <v>79</v>
      </c>
      <c r="G201" s="149" t="s">
        <v>2</v>
      </c>
      <c r="H201" s="149" t="s">
        <v>79</v>
      </c>
      <c r="I201" s="149" t="s">
        <v>638</v>
      </c>
      <c r="J201" s="149" t="s">
        <v>644</v>
      </c>
      <c r="K201" s="149" t="s">
        <v>639</v>
      </c>
      <c r="L201" s="150">
        <v>576053.71000000008</v>
      </c>
      <c r="M201" s="150">
        <v>303456.83</v>
      </c>
      <c r="N201" s="150">
        <v>576053.71000000008</v>
      </c>
      <c r="O201" s="151">
        <v>3</v>
      </c>
      <c r="Q201" s="121"/>
    </row>
    <row r="202" spans="1:17" ht="12.75">
      <c r="A202" s="149" t="s">
        <v>2</v>
      </c>
      <c r="B202" s="149" t="s">
        <v>635</v>
      </c>
      <c r="C202" s="149" t="s">
        <v>636</v>
      </c>
      <c r="D202" s="149" t="s">
        <v>660</v>
      </c>
      <c r="E202" s="149" t="s">
        <v>2</v>
      </c>
      <c r="F202" s="149" t="s">
        <v>79</v>
      </c>
      <c r="G202" s="149" t="s">
        <v>176</v>
      </c>
      <c r="H202" s="149" t="s">
        <v>79</v>
      </c>
      <c r="I202" s="149" t="s">
        <v>638</v>
      </c>
      <c r="J202" s="149" t="s">
        <v>120</v>
      </c>
      <c r="K202" s="149" t="s">
        <v>639</v>
      </c>
      <c r="L202" s="150">
        <v>11766.78</v>
      </c>
      <c r="M202" s="150">
        <v>9413.43</v>
      </c>
      <c r="N202" s="150">
        <v>11766.78</v>
      </c>
      <c r="O202" s="151">
        <v>1</v>
      </c>
      <c r="Q202" s="121"/>
    </row>
    <row r="203" spans="1:17" ht="12.75">
      <c r="A203" s="149" t="s">
        <v>2</v>
      </c>
      <c r="B203" s="149" t="s">
        <v>635</v>
      </c>
      <c r="C203" s="149" t="s">
        <v>636</v>
      </c>
      <c r="D203" s="149" t="s">
        <v>660</v>
      </c>
      <c r="E203" s="149" t="s">
        <v>2</v>
      </c>
      <c r="F203" s="149" t="s">
        <v>79</v>
      </c>
      <c r="G203" s="149" t="s">
        <v>176</v>
      </c>
      <c r="H203" s="149" t="s">
        <v>79</v>
      </c>
      <c r="I203" s="149" t="s">
        <v>638</v>
      </c>
      <c r="J203" s="149" t="s">
        <v>176</v>
      </c>
      <c r="K203" s="149" t="s">
        <v>639</v>
      </c>
      <c r="L203" s="150">
        <v>3286563.07</v>
      </c>
      <c r="M203" s="150">
        <v>1479516.85</v>
      </c>
      <c r="N203" s="150">
        <v>3286563.07</v>
      </c>
      <c r="O203" s="151">
        <v>16</v>
      </c>
      <c r="Q203" s="121"/>
    </row>
    <row r="204" spans="1:17" ht="12.75">
      <c r="A204" s="149" t="s">
        <v>2</v>
      </c>
      <c r="B204" s="149" t="s">
        <v>635</v>
      </c>
      <c r="C204" s="149" t="s">
        <v>636</v>
      </c>
      <c r="D204" s="149" t="s">
        <v>660</v>
      </c>
      <c r="E204" s="149" t="s">
        <v>2</v>
      </c>
      <c r="F204" s="149" t="s">
        <v>79</v>
      </c>
      <c r="G204" s="149" t="s">
        <v>176</v>
      </c>
      <c r="H204" s="149" t="s">
        <v>79</v>
      </c>
      <c r="I204" s="149" t="s">
        <v>638</v>
      </c>
      <c r="J204" s="149" t="s">
        <v>640</v>
      </c>
      <c r="K204" s="149" t="s">
        <v>639</v>
      </c>
      <c r="L204" s="150">
        <v>867936.53999999992</v>
      </c>
      <c r="M204" s="150">
        <v>694349.23</v>
      </c>
      <c r="N204" s="150">
        <v>867936.53999999992</v>
      </c>
      <c r="O204" s="151">
        <v>12</v>
      </c>
      <c r="Q204" s="121"/>
    </row>
    <row r="205" spans="1:17" ht="12.75">
      <c r="A205" s="149" t="s">
        <v>2</v>
      </c>
      <c r="B205" s="149" t="s">
        <v>635</v>
      </c>
      <c r="C205" s="149" t="s">
        <v>636</v>
      </c>
      <c r="D205" s="149" t="s">
        <v>660</v>
      </c>
      <c r="E205" s="149" t="s">
        <v>2</v>
      </c>
      <c r="F205" s="149" t="s">
        <v>79</v>
      </c>
      <c r="G205" s="149" t="s">
        <v>176</v>
      </c>
      <c r="H205" s="149" t="s">
        <v>79</v>
      </c>
      <c r="I205" s="149" t="s">
        <v>638</v>
      </c>
      <c r="J205" s="149" t="s">
        <v>645</v>
      </c>
      <c r="K205" s="149" t="s">
        <v>639</v>
      </c>
      <c r="L205" s="150">
        <v>1502716.14</v>
      </c>
      <c r="M205" s="150">
        <v>525950.65</v>
      </c>
      <c r="N205" s="150">
        <v>1502716.14</v>
      </c>
      <c r="O205" s="151">
        <v>1</v>
      </c>
      <c r="Q205" s="121"/>
    </row>
    <row r="206" spans="1:17" ht="12.75">
      <c r="A206" s="149" t="s">
        <v>2</v>
      </c>
      <c r="B206" s="149" t="s">
        <v>635</v>
      </c>
      <c r="C206" s="149" t="s">
        <v>636</v>
      </c>
      <c r="D206" s="149" t="s">
        <v>660</v>
      </c>
      <c r="E206" s="149" t="s">
        <v>2</v>
      </c>
      <c r="F206" s="149" t="s">
        <v>79</v>
      </c>
      <c r="G206" s="149" t="s">
        <v>176</v>
      </c>
      <c r="H206" s="149" t="s">
        <v>79</v>
      </c>
      <c r="I206" s="149" t="s">
        <v>638</v>
      </c>
      <c r="J206" s="149" t="s">
        <v>662</v>
      </c>
      <c r="K206" s="149" t="s">
        <v>639</v>
      </c>
      <c r="L206" s="150">
        <v>128968.44</v>
      </c>
      <c r="M206" s="150">
        <v>103174.74</v>
      </c>
      <c r="N206" s="150">
        <v>128968.44</v>
      </c>
      <c r="O206" s="151">
        <v>2</v>
      </c>
      <c r="Q206" s="121"/>
    </row>
    <row r="207" spans="1:17" ht="12.75">
      <c r="A207" s="149" t="s">
        <v>2</v>
      </c>
      <c r="B207" s="149" t="s">
        <v>635</v>
      </c>
      <c r="C207" s="149" t="s">
        <v>636</v>
      </c>
      <c r="D207" s="149" t="s">
        <v>660</v>
      </c>
      <c r="E207" s="149" t="s">
        <v>2</v>
      </c>
      <c r="F207" s="149" t="s">
        <v>79</v>
      </c>
      <c r="G207" s="149" t="s">
        <v>176</v>
      </c>
      <c r="H207" s="149" t="s">
        <v>79</v>
      </c>
      <c r="I207" s="149" t="s">
        <v>638</v>
      </c>
      <c r="J207" s="149" t="s">
        <v>380</v>
      </c>
      <c r="K207" s="149" t="s">
        <v>639</v>
      </c>
      <c r="L207" s="150">
        <v>266089.49</v>
      </c>
      <c r="M207" s="150">
        <v>212871.59</v>
      </c>
      <c r="N207" s="150">
        <v>266089.49</v>
      </c>
      <c r="O207" s="151">
        <v>5</v>
      </c>
      <c r="Q207" s="121"/>
    </row>
    <row r="208" spans="1:17" ht="12.75">
      <c r="A208" s="149" t="s">
        <v>2</v>
      </c>
      <c r="B208" s="149" t="s">
        <v>635</v>
      </c>
      <c r="C208" s="149" t="s">
        <v>636</v>
      </c>
      <c r="D208" s="149" t="s">
        <v>660</v>
      </c>
      <c r="E208" s="149" t="s">
        <v>2</v>
      </c>
      <c r="F208" s="149" t="s">
        <v>79</v>
      </c>
      <c r="G208" s="149" t="s">
        <v>176</v>
      </c>
      <c r="H208" s="149" t="s">
        <v>79</v>
      </c>
      <c r="I208" s="149" t="s">
        <v>638</v>
      </c>
      <c r="J208" s="149" t="s">
        <v>383</v>
      </c>
      <c r="K208" s="149" t="s">
        <v>639</v>
      </c>
      <c r="L208" s="150">
        <v>139266.33000000002</v>
      </c>
      <c r="M208" s="150">
        <v>111413.06</v>
      </c>
      <c r="N208" s="150">
        <v>139266.33000000002</v>
      </c>
      <c r="O208" s="151">
        <v>3</v>
      </c>
      <c r="Q208" s="121"/>
    </row>
    <row r="209" spans="1:17" ht="12.75">
      <c r="A209" s="149" t="s">
        <v>2</v>
      </c>
      <c r="B209" s="149" t="s">
        <v>635</v>
      </c>
      <c r="C209" s="149" t="s">
        <v>636</v>
      </c>
      <c r="D209" s="149" t="s">
        <v>660</v>
      </c>
      <c r="E209" s="149" t="s">
        <v>2</v>
      </c>
      <c r="F209" s="149" t="s">
        <v>79</v>
      </c>
      <c r="G209" s="149" t="s">
        <v>176</v>
      </c>
      <c r="H209" s="149" t="s">
        <v>79</v>
      </c>
      <c r="I209" s="149" t="s">
        <v>638</v>
      </c>
      <c r="J209" s="149" t="s">
        <v>641</v>
      </c>
      <c r="K209" s="149" t="s">
        <v>639</v>
      </c>
      <c r="L209" s="150">
        <v>302718.92</v>
      </c>
      <c r="M209" s="150">
        <v>171542.41999999998</v>
      </c>
      <c r="N209" s="150">
        <v>302718.92</v>
      </c>
      <c r="O209" s="151">
        <v>3</v>
      </c>
      <c r="Q209" s="121"/>
    </row>
    <row r="210" spans="1:17" ht="12.75">
      <c r="A210" s="149" t="s">
        <v>2</v>
      </c>
      <c r="B210" s="149" t="s">
        <v>635</v>
      </c>
      <c r="C210" s="149" t="s">
        <v>636</v>
      </c>
      <c r="D210" s="149" t="s">
        <v>660</v>
      </c>
      <c r="E210" s="149" t="s">
        <v>2</v>
      </c>
      <c r="F210" s="149" t="s">
        <v>79</v>
      </c>
      <c r="G210" s="149" t="s">
        <v>176</v>
      </c>
      <c r="H210" s="149" t="s">
        <v>79</v>
      </c>
      <c r="I210" s="149" t="s">
        <v>638</v>
      </c>
      <c r="J210" s="149" t="s">
        <v>647</v>
      </c>
      <c r="K210" s="149" t="s">
        <v>639</v>
      </c>
      <c r="L210" s="150">
        <v>6164129.1200000029</v>
      </c>
      <c r="M210" s="150">
        <v>5522801.379999999</v>
      </c>
      <c r="N210" s="150">
        <v>6164129.1200000029</v>
      </c>
      <c r="O210" s="151">
        <v>371</v>
      </c>
      <c r="Q210" s="121"/>
    </row>
    <row r="211" spans="1:17" ht="12.75">
      <c r="A211" s="149" t="s">
        <v>2</v>
      </c>
      <c r="B211" s="149" t="s">
        <v>635</v>
      </c>
      <c r="C211" s="149" t="s">
        <v>636</v>
      </c>
      <c r="D211" s="149" t="s">
        <v>660</v>
      </c>
      <c r="E211" s="149" t="s">
        <v>2</v>
      </c>
      <c r="F211" s="149" t="s">
        <v>79</v>
      </c>
      <c r="G211" s="149" t="s">
        <v>176</v>
      </c>
      <c r="H211" s="149" t="s">
        <v>79</v>
      </c>
      <c r="I211" s="149" t="s">
        <v>638</v>
      </c>
      <c r="J211" s="149" t="s">
        <v>658</v>
      </c>
      <c r="K211" s="149" t="s">
        <v>639</v>
      </c>
      <c r="L211" s="150">
        <v>185737.32</v>
      </c>
      <c r="M211" s="150">
        <v>148589.85</v>
      </c>
      <c r="N211" s="150">
        <v>185737.32</v>
      </c>
      <c r="O211" s="151">
        <v>3</v>
      </c>
      <c r="Q211" s="121"/>
    </row>
    <row r="212" spans="1:17" ht="12.75">
      <c r="A212" s="149" t="s">
        <v>2</v>
      </c>
      <c r="B212" s="149" t="s">
        <v>635</v>
      </c>
      <c r="C212" s="149" t="s">
        <v>636</v>
      </c>
      <c r="D212" s="149" t="s">
        <v>660</v>
      </c>
      <c r="E212" s="149" t="s">
        <v>2</v>
      </c>
      <c r="F212" s="149" t="s">
        <v>79</v>
      </c>
      <c r="G212" s="149" t="s">
        <v>176</v>
      </c>
      <c r="H212" s="149" t="s">
        <v>79</v>
      </c>
      <c r="I212" s="149" t="s">
        <v>638</v>
      </c>
      <c r="J212" s="149" t="s">
        <v>653</v>
      </c>
      <c r="K212" s="149" t="s">
        <v>639</v>
      </c>
      <c r="L212" s="150">
        <v>32838.89</v>
      </c>
      <c r="M212" s="150">
        <v>26271.11</v>
      </c>
      <c r="N212" s="150">
        <v>32838.89</v>
      </c>
      <c r="O212" s="151">
        <v>2</v>
      </c>
      <c r="Q212" s="121"/>
    </row>
    <row r="213" spans="1:17" ht="12.75">
      <c r="A213" s="149" t="s">
        <v>2</v>
      </c>
      <c r="B213" s="149" t="s">
        <v>635</v>
      </c>
      <c r="C213" s="149" t="s">
        <v>636</v>
      </c>
      <c r="D213" s="149" t="s">
        <v>660</v>
      </c>
      <c r="E213" s="149" t="s">
        <v>2</v>
      </c>
      <c r="F213" s="149" t="s">
        <v>79</v>
      </c>
      <c r="G213" s="149" t="s">
        <v>176</v>
      </c>
      <c r="H213" s="149" t="s">
        <v>79</v>
      </c>
      <c r="I213" s="149" t="s">
        <v>638</v>
      </c>
      <c r="J213" s="149" t="s">
        <v>642</v>
      </c>
      <c r="K213" s="149" t="s">
        <v>639</v>
      </c>
      <c r="L213" s="150">
        <v>78204.95</v>
      </c>
      <c r="M213" s="150">
        <v>32846.080000000002</v>
      </c>
      <c r="N213" s="150">
        <v>78204.95</v>
      </c>
      <c r="O213" s="151">
        <v>1</v>
      </c>
      <c r="Q213" s="121"/>
    </row>
    <row r="214" spans="1:17" ht="12.75">
      <c r="A214" s="149" t="s">
        <v>2</v>
      </c>
      <c r="B214" s="149" t="s">
        <v>635</v>
      </c>
      <c r="C214" s="149" t="s">
        <v>636</v>
      </c>
      <c r="D214" s="149" t="s">
        <v>660</v>
      </c>
      <c r="E214" s="149" t="s">
        <v>2</v>
      </c>
      <c r="F214" s="149" t="s">
        <v>79</v>
      </c>
      <c r="G214" s="149" t="s">
        <v>176</v>
      </c>
      <c r="H214" s="149" t="s">
        <v>79</v>
      </c>
      <c r="I214" s="149" t="s">
        <v>638</v>
      </c>
      <c r="J214" s="149" t="s">
        <v>643</v>
      </c>
      <c r="K214" s="149" t="s">
        <v>639</v>
      </c>
      <c r="L214" s="150">
        <v>1221329.5699999998</v>
      </c>
      <c r="M214" s="150">
        <v>1042966.81</v>
      </c>
      <c r="N214" s="150">
        <v>1221329.5699999998</v>
      </c>
      <c r="O214" s="151">
        <v>69</v>
      </c>
      <c r="Q214" s="121"/>
    </row>
    <row r="215" spans="1:17" ht="12.75">
      <c r="A215" s="149" t="s">
        <v>2</v>
      </c>
      <c r="B215" s="149" t="s">
        <v>635</v>
      </c>
      <c r="C215" s="149" t="s">
        <v>636</v>
      </c>
      <c r="D215" s="149" t="s">
        <v>660</v>
      </c>
      <c r="E215" s="149" t="s">
        <v>2</v>
      </c>
      <c r="F215" s="149" t="s">
        <v>79</v>
      </c>
      <c r="G215" s="149" t="s">
        <v>176</v>
      </c>
      <c r="H215" s="149" t="s">
        <v>79</v>
      </c>
      <c r="I215" s="149" t="s">
        <v>638</v>
      </c>
      <c r="J215" s="149" t="s">
        <v>644</v>
      </c>
      <c r="K215" s="149" t="s">
        <v>639</v>
      </c>
      <c r="L215" s="150">
        <v>3547424.6799999988</v>
      </c>
      <c r="M215" s="150">
        <v>1980612.2</v>
      </c>
      <c r="N215" s="150">
        <v>3547424.6799999988</v>
      </c>
      <c r="O215" s="151">
        <v>38</v>
      </c>
      <c r="Q215" s="121"/>
    </row>
    <row r="216" spans="1:17" ht="12.75">
      <c r="A216" s="149" t="s">
        <v>2</v>
      </c>
      <c r="B216" s="149" t="s">
        <v>635</v>
      </c>
      <c r="C216" s="149" t="s">
        <v>636</v>
      </c>
      <c r="D216" s="149" t="s">
        <v>660</v>
      </c>
      <c r="E216" s="149" t="s">
        <v>2</v>
      </c>
      <c r="F216" s="149" t="s">
        <v>176</v>
      </c>
      <c r="G216" s="149" t="s">
        <v>176</v>
      </c>
      <c r="H216" s="149" t="s">
        <v>79</v>
      </c>
      <c r="I216" s="149" t="s">
        <v>638</v>
      </c>
      <c r="J216" s="149" t="s">
        <v>640</v>
      </c>
      <c r="K216" s="149" t="s">
        <v>639</v>
      </c>
      <c r="L216" s="150">
        <v>59208.270000000004</v>
      </c>
      <c r="M216" s="150">
        <v>47366.62</v>
      </c>
      <c r="N216" s="150">
        <v>59208.270000000004</v>
      </c>
      <c r="O216" s="151">
        <v>2</v>
      </c>
      <c r="Q216" s="121"/>
    </row>
    <row r="217" spans="1:17" ht="12.75">
      <c r="A217" s="149" t="s">
        <v>2</v>
      </c>
      <c r="B217" s="149" t="s">
        <v>635</v>
      </c>
      <c r="C217" s="149" t="s">
        <v>636</v>
      </c>
      <c r="D217" s="149" t="s">
        <v>660</v>
      </c>
      <c r="E217" s="149" t="s">
        <v>2</v>
      </c>
      <c r="F217" s="149" t="s">
        <v>176</v>
      </c>
      <c r="G217" s="149" t="s">
        <v>176</v>
      </c>
      <c r="H217" s="149" t="s">
        <v>79</v>
      </c>
      <c r="I217" s="149" t="s">
        <v>638</v>
      </c>
      <c r="J217" s="149" t="s">
        <v>380</v>
      </c>
      <c r="K217" s="149" t="s">
        <v>639</v>
      </c>
      <c r="L217" s="150">
        <v>55194.35</v>
      </c>
      <c r="M217" s="150">
        <v>44155.48</v>
      </c>
      <c r="N217" s="150">
        <v>55194.35</v>
      </c>
      <c r="O217" s="151">
        <v>1</v>
      </c>
      <c r="Q217" s="121"/>
    </row>
    <row r="218" spans="1:17" ht="12.75">
      <c r="A218" s="149" t="s">
        <v>2</v>
      </c>
      <c r="B218" s="149" t="s">
        <v>635</v>
      </c>
      <c r="C218" s="149" t="s">
        <v>636</v>
      </c>
      <c r="D218" s="149" t="s">
        <v>660</v>
      </c>
      <c r="E218" s="149" t="s">
        <v>2</v>
      </c>
      <c r="F218" s="149" t="s">
        <v>176</v>
      </c>
      <c r="G218" s="149" t="s">
        <v>176</v>
      </c>
      <c r="H218" s="149" t="s">
        <v>79</v>
      </c>
      <c r="I218" s="149" t="s">
        <v>638</v>
      </c>
      <c r="J218" s="149" t="s">
        <v>647</v>
      </c>
      <c r="K218" s="149" t="s">
        <v>639</v>
      </c>
      <c r="L218" s="150">
        <v>85736.84</v>
      </c>
      <c r="M218" s="150">
        <v>85736.84</v>
      </c>
      <c r="N218" s="150">
        <v>85736.84</v>
      </c>
      <c r="O218" s="151">
        <v>14</v>
      </c>
      <c r="Q218" s="121"/>
    </row>
    <row r="219" spans="1:17" ht="12.75">
      <c r="A219" s="149" t="s">
        <v>2</v>
      </c>
      <c r="B219" s="149" t="s">
        <v>635</v>
      </c>
      <c r="C219" s="149" t="s">
        <v>636</v>
      </c>
      <c r="D219" s="149" t="s">
        <v>660</v>
      </c>
      <c r="E219" s="149" t="s">
        <v>2</v>
      </c>
      <c r="F219" s="149" t="s">
        <v>176</v>
      </c>
      <c r="G219" s="149" t="s">
        <v>176</v>
      </c>
      <c r="H219" s="149" t="s">
        <v>79</v>
      </c>
      <c r="I219" s="149" t="s">
        <v>638</v>
      </c>
      <c r="J219" s="149" t="s">
        <v>643</v>
      </c>
      <c r="K219" s="149" t="s">
        <v>639</v>
      </c>
      <c r="L219" s="150">
        <v>100993.20999999999</v>
      </c>
      <c r="M219" s="150">
        <v>93949.63</v>
      </c>
      <c r="N219" s="150">
        <v>100993.20999999999</v>
      </c>
      <c r="O219" s="151">
        <v>11</v>
      </c>
      <c r="Q219" s="121"/>
    </row>
    <row r="220" spans="1:17" ht="12.75">
      <c r="A220" s="149" t="s">
        <v>2</v>
      </c>
      <c r="B220" s="149" t="s">
        <v>635</v>
      </c>
      <c r="C220" s="149" t="s">
        <v>636</v>
      </c>
      <c r="D220" s="149" t="s">
        <v>660</v>
      </c>
      <c r="E220" s="149" t="s">
        <v>2</v>
      </c>
      <c r="F220" s="149" t="s">
        <v>176</v>
      </c>
      <c r="G220" s="149" t="s">
        <v>176</v>
      </c>
      <c r="H220" s="149" t="s">
        <v>79</v>
      </c>
      <c r="I220" s="149" t="s">
        <v>638</v>
      </c>
      <c r="J220" s="149" t="s">
        <v>644</v>
      </c>
      <c r="K220" s="149" t="s">
        <v>639</v>
      </c>
      <c r="L220" s="150">
        <v>167847.26</v>
      </c>
      <c r="M220" s="150">
        <v>139172.51</v>
      </c>
      <c r="N220" s="150">
        <v>167847.26</v>
      </c>
      <c r="O220" s="151">
        <v>6</v>
      </c>
      <c r="Q220" s="121"/>
    </row>
    <row r="221" spans="1:17" ht="12.75">
      <c r="A221" s="149" t="s">
        <v>2</v>
      </c>
      <c r="B221" s="149" t="s">
        <v>635</v>
      </c>
      <c r="C221" s="149" t="s">
        <v>636</v>
      </c>
      <c r="D221" s="149" t="s">
        <v>663</v>
      </c>
      <c r="E221" s="149" t="s">
        <v>2</v>
      </c>
      <c r="F221" s="149" t="s">
        <v>2</v>
      </c>
      <c r="G221" s="149" t="s">
        <v>2</v>
      </c>
      <c r="H221" s="149" t="s">
        <v>79</v>
      </c>
      <c r="I221" s="149" t="s">
        <v>638</v>
      </c>
      <c r="J221" s="149" t="s">
        <v>644</v>
      </c>
      <c r="K221" s="149" t="s">
        <v>639</v>
      </c>
      <c r="L221" s="150">
        <v>141342.75</v>
      </c>
      <c r="M221" s="150">
        <v>42402.82</v>
      </c>
      <c r="N221" s="150">
        <v>141342.75</v>
      </c>
      <c r="O221" s="151">
        <v>1</v>
      </c>
      <c r="Q221" s="121"/>
    </row>
    <row r="222" spans="1:17" ht="12.75">
      <c r="A222" s="149" t="s">
        <v>2</v>
      </c>
      <c r="B222" s="149" t="s">
        <v>635</v>
      </c>
      <c r="C222" s="149" t="s">
        <v>636</v>
      </c>
      <c r="D222" s="149" t="s">
        <v>663</v>
      </c>
      <c r="E222" s="149" t="s">
        <v>2</v>
      </c>
      <c r="F222" s="149" t="s">
        <v>2</v>
      </c>
      <c r="G222" s="149" t="s">
        <v>176</v>
      </c>
      <c r="H222" s="149" t="s">
        <v>79</v>
      </c>
      <c r="I222" s="149" t="s">
        <v>638</v>
      </c>
      <c r="J222" s="149" t="s">
        <v>176</v>
      </c>
      <c r="K222" s="149" t="s">
        <v>639</v>
      </c>
      <c r="L222" s="150">
        <v>98517.69</v>
      </c>
      <c r="M222" s="150">
        <v>41377.43</v>
      </c>
      <c r="N222" s="150">
        <v>98517.69</v>
      </c>
      <c r="O222" s="151">
        <v>1</v>
      </c>
      <c r="Q222" s="121"/>
    </row>
    <row r="223" spans="1:17" ht="12.75">
      <c r="A223" s="149" t="s">
        <v>2</v>
      </c>
      <c r="B223" s="149" t="s">
        <v>635</v>
      </c>
      <c r="C223" s="149" t="s">
        <v>636</v>
      </c>
      <c r="D223" s="149" t="s">
        <v>663</v>
      </c>
      <c r="E223" s="149" t="s">
        <v>2</v>
      </c>
      <c r="F223" s="149" t="s">
        <v>2</v>
      </c>
      <c r="G223" s="149" t="s">
        <v>176</v>
      </c>
      <c r="H223" s="149" t="s">
        <v>79</v>
      </c>
      <c r="I223" s="149" t="s">
        <v>638</v>
      </c>
      <c r="J223" s="149" t="s">
        <v>647</v>
      </c>
      <c r="K223" s="149" t="s">
        <v>639</v>
      </c>
      <c r="L223" s="150">
        <v>9602.92</v>
      </c>
      <c r="M223" s="150">
        <v>9602.92</v>
      </c>
      <c r="N223" s="150">
        <v>9602.92</v>
      </c>
      <c r="O223" s="151">
        <v>1</v>
      </c>
      <c r="Q223" s="121"/>
    </row>
    <row r="224" spans="1:17" ht="12.75">
      <c r="A224" s="149" t="s">
        <v>2</v>
      </c>
      <c r="B224" s="149" t="s">
        <v>635</v>
      </c>
      <c r="C224" s="149" t="s">
        <v>636</v>
      </c>
      <c r="D224" s="149" t="s">
        <v>663</v>
      </c>
      <c r="E224" s="149" t="s">
        <v>2</v>
      </c>
      <c r="F224" s="149" t="s">
        <v>2</v>
      </c>
      <c r="G224" s="149" t="s">
        <v>176</v>
      </c>
      <c r="H224" s="149" t="s">
        <v>79</v>
      </c>
      <c r="I224" s="149" t="s">
        <v>638</v>
      </c>
      <c r="J224" s="149" t="s">
        <v>643</v>
      </c>
      <c r="K224" s="149" t="s">
        <v>639</v>
      </c>
      <c r="L224" s="150">
        <v>7840.75</v>
      </c>
      <c r="M224" s="150">
        <v>7840.75</v>
      </c>
      <c r="N224" s="150">
        <v>7840.75</v>
      </c>
      <c r="O224" s="151">
        <v>1</v>
      </c>
      <c r="Q224" s="121"/>
    </row>
    <row r="225" spans="1:17" ht="12.75">
      <c r="A225" s="149" t="s">
        <v>2</v>
      </c>
      <c r="B225" s="149" t="s">
        <v>635</v>
      </c>
      <c r="C225" s="149" t="s">
        <v>636</v>
      </c>
      <c r="D225" s="149" t="s">
        <v>663</v>
      </c>
      <c r="E225" s="149" t="s">
        <v>2</v>
      </c>
      <c r="F225" s="149" t="s">
        <v>79</v>
      </c>
      <c r="G225" s="149" t="s">
        <v>2</v>
      </c>
      <c r="H225" s="149" t="s">
        <v>79</v>
      </c>
      <c r="I225" s="149" t="s">
        <v>638</v>
      </c>
      <c r="J225" s="149" t="s">
        <v>640</v>
      </c>
      <c r="K225" s="149" t="s">
        <v>639</v>
      </c>
      <c r="L225" s="150">
        <v>235571.26</v>
      </c>
      <c r="M225" s="150">
        <v>70671.38</v>
      </c>
      <c r="N225" s="150">
        <v>235571.26</v>
      </c>
      <c r="O225" s="151">
        <v>1</v>
      </c>
      <c r="Q225" s="121"/>
    </row>
    <row r="226" spans="1:17" ht="12.75">
      <c r="A226" s="149" t="s">
        <v>2</v>
      </c>
      <c r="B226" s="149" t="s">
        <v>635</v>
      </c>
      <c r="C226" s="149" t="s">
        <v>636</v>
      </c>
      <c r="D226" s="149" t="s">
        <v>663</v>
      </c>
      <c r="E226" s="149" t="s">
        <v>2</v>
      </c>
      <c r="F226" s="149" t="s">
        <v>79</v>
      </c>
      <c r="G226" s="149" t="s">
        <v>176</v>
      </c>
      <c r="H226" s="149" t="s">
        <v>79</v>
      </c>
      <c r="I226" s="149" t="s">
        <v>638</v>
      </c>
      <c r="J226" s="149" t="s">
        <v>176</v>
      </c>
      <c r="K226" s="149" t="s">
        <v>639</v>
      </c>
      <c r="L226" s="150">
        <v>581782.1</v>
      </c>
      <c r="M226" s="150">
        <v>261801.94</v>
      </c>
      <c r="N226" s="150">
        <v>581782.1</v>
      </c>
      <c r="O226" s="151">
        <v>1</v>
      </c>
      <c r="Q226" s="121"/>
    </row>
    <row r="227" spans="1:17" ht="12.75">
      <c r="A227" s="149" t="s">
        <v>2</v>
      </c>
      <c r="B227" s="149" t="s">
        <v>635</v>
      </c>
      <c r="C227" s="149" t="s">
        <v>636</v>
      </c>
      <c r="D227" s="149" t="s">
        <v>664</v>
      </c>
      <c r="E227" s="149" t="s">
        <v>2</v>
      </c>
      <c r="F227" s="149" t="s">
        <v>2</v>
      </c>
      <c r="G227" s="149" t="s">
        <v>2</v>
      </c>
      <c r="H227" s="149" t="s">
        <v>79</v>
      </c>
      <c r="I227" s="149" t="s">
        <v>638</v>
      </c>
      <c r="J227" s="149" t="s">
        <v>658</v>
      </c>
      <c r="K227" s="149" t="s">
        <v>639</v>
      </c>
      <c r="L227" s="150">
        <v>4682782.49</v>
      </c>
      <c r="M227" s="150">
        <v>3746225.97</v>
      </c>
      <c r="N227" s="150">
        <v>4682782.49</v>
      </c>
      <c r="O227" s="151">
        <v>1</v>
      </c>
      <c r="Q227" s="121"/>
    </row>
    <row r="228" spans="1:17" ht="12.75">
      <c r="A228" s="149" t="s">
        <v>2</v>
      </c>
      <c r="B228" s="149" t="s">
        <v>635</v>
      </c>
      <c r="C228" s="149" t="s">
        <v>636</v>
      </c>
      <c r="D228" s="149" t="s">
        <v>664</v>
      </c>
      <c r="E228" s="149" t="s">
        <v>2</v>
      </c>
      <c r="F228" s="149" t="s">
        <v>2</v>
      </c>
      <c r="G228" s="149" t="s">
        <v>2</v>
      </c>
      <c r="H228" s="149" t="s">
        <v>79</v>
      </c>
      <c r="I228" s="149" t="s">
        <v>638</v>
      </c>
      <c r="J228" s="149" t="s">
        <v>653</v>
      </c>
      <c r="K228" s="149" t="s">
        <v>639</v>
      </c>
      <c r="L228" s="150">
        <v>2997364.54</v>
      </c>
      <c r="M228" s="150">
        <v>2245026.0299999998</v>
      </c>
      <c r="N228" s="150">
        <v>2997364.54</v>
      </c>
      <c r="O228" s="151">
        <v>1</v>
      </c>
      <c r="Q228" s="121"/>
    </row>
    <row r="229" spans="1:17" ht="12.75">
      <c r="A229" s="149" t="s">
        <v>2</v>
      </c>
      <c r="B229" s="149" t="s">
        <v>635</v>
      </c>
      <c r="C229" s="149" t="s">
        <v>636</v>
      </c>
      <c r="D229" s="149" t="s">
        <v>664</v>
      </c>
      <c r="E229" s="149" t="s">
        <v>2</v>
      </c>
      <c r="F229" s="149" t="s">
        <v>2</v>
      </c>
      <c r="G229" s="149" t="s">
        <v>2</v>
      </c>
      <c r="H229" s="149" t="s">
        <v>79</v>
      </c>
      <c r="I229" s="149" t="s">
        <v>638</v>
      </c>
      <c r="J229" s="149" t="s">
        <v>644</v>
      </c>
      <c r="K229" s="149" t="s">
        <v>639</v>
      </c>
      <c r="L229" s="150">
        <v>6557519.5099999998</v>
      </c>
      <c r="M229" s="150">
        <v>5269870.25</v>
      </c>
      <c r="N229" s="150">
        <v>6557519.5099999998</v>
      </c>
      <c r="O229" s="151">
        <v>3</v>
      </c>
      <c r="Q229" s="121"/>
    </row>
    <row r="230" spans="1:17" ht="12.75">
      <c r="A230" s="149" t="s">
        <v>2</v>
      </c>
      <c r="B230" s="149" t="s">
        <v>635</v>
      </c>
      <c r="C230" s="149" t="s">
        <v>636</v>
      </c>
      <c r="D230" s="149" t="s">
        <v>664</v>
      </c>
      <c r="E230" s="149" t="s">
        <v>2</v>
      </c>
      <c r="F230" s="149" t="s">
        <v>2</v>
      </c>
      <c r="G230" s="149" t="s">
        <v>176</v>
      </c>
      <c r="H230" s="149" t="s">
        <v>2</v>
      </c>
      <c r="I230" s="149" t="s">
        <v>638</v>
      </c>
      <c r="J230" s="149" t="s">
        <v>658</v>
      </c>
      <c r="K230" s="149" t="s">
        <v>639</v>
      </c>
      <c r="L230" s="150">
        <v>3255025.51</v>
      </c>
      <c r="M230" s="150">
        <v>2766771.67</v>
      </c>
      <c r="N230" s="150">
        <v>3255025.51</v>
      </c>
      <c r="O230" s="151">
        <v>1</v>
      </c>
      <c r="Q230" s="121"/>
    </row>
    <row r="231" spans="1:17" ht="12.75">
      <c r="A231" s="149" t="s">
        <v>2</v>
      </c>
      <c r="B231" s="149" t="s">
        <v>635</v>
      </c>
      <c r="C231" s="149" t="s">
        <v>636</v>
      </c>
      <c r="D231" s="149" t="s">
        <v>664</v>
      </c>
      <c r="E231" s="149" t="s">
        <v>2</v>
      </c>
      <c r="F231" s="149" t="s">
        <v>2</v>
      </c>
      <c r="G231" s="149" t="s">
        <v>176</v>
      </c>
      <c r="H231" s="149" t="s">
        <v>79</v>
      </c>
      <c r="I231" s="149" t="s">
        <v>638</v>
      </c>
      <c r="J231" s="149" t="s">
        <v>658</v>
      </c>
      <c r="K231" s="149" t="s">
        <v>639</v>
      </c>
      <c r="L231" s="150">
        <v>22252183.16</v>
      </c>
      <c r="M231" s="150">
        <v>18914355.68</v>
      </c>
      <c r="N231" s="150">
        <v>22252183.16</v>
      </c>
      <c r="O231" s="151">
        <v>2</v>
      </c>
      <c r="Q231" s="121"/>
    </row>
    <row r="232" spans="1:17" ht="12.75">
      <c r="A232" s="149" t="s">
        <v>2</v>
      </c>
      <c r="B232" s="149" t="s">
        <v>635</v>
      </c>
      <c r="C232" s="149" t="s">
        <v>636</v>
      </c>
      <c r="D232" s="149" t="s">
        <v>664</v>
      </c>
      <c r="E232" s="149" t="s">
        <v>2</v>
      </c>
      <c r="F232" s="149" t="s">
        <v>2</v>
      </c>
      <c r="G232" s="149" t="s">
        <v>176</v>
      </c>
      <c r="H232" s="149" t="s">
        <v>79</v>
      </c>
      <c r="I232" s="149" t="s">
        <v>638</v>
      </c>
      <c r="J232" s="149" t="s">
        <v>656</v>
      </c>
      <c r="K232" s="149" t="s">
        <v>639</v>
      </c>
      <c r="L232" s="150">
        <v>1288091.71</v>
      </c>
      <c r="M232" s="150">
        <v>1288091.71</v>
      </c>
      <c r="N232" s="150">
        <v>1288091.71</v>
      </c>
      <c r="O232" s="151">
        <v>1</v>
      </c>
      <c r="Q232" s="121"/>
    </row>
    <row r="233" spans="1:17" ht="12.75">
      <c r="A233" s="149" t="s">
        <v>2</v>
      </c>
      <c r="B233" s="149" t="s">
        <v>635</v>
      </c>
      <c r="C233" s="149" t="s">
        <v>636</v>
      </c>
      <c r="D233" s="149" t="s">
        <v>664</v>
      </c>
      <c r="E233" s="149" t="s">
        <v>2</v>
      </c>
      <c r="F233" s="149" t="s">
        <v>72</v>
      </c>
      <c r="G233" s="149" t="s">
        <v>2</v>
      </c>
      <c r="H233" s="149" t="s">
        <v>79</v>
      </c>
      <c r="I233" s="149" t="s">
        <v>638</v>
      </c>
      <c r="J233" s="149" t="s">
        <v>640</v>
      </c>
      <c r="K233" s="149" t="s">
        <v>639</v>
      </c>
      <c r="L233" s="150">
        <v>997973.11</v>
      </c>
      <c r="M233" s="150">
        <v>997973.11</v>
      </c>
      <c r="N233" s="150">
        <v>997973.11</v>
      </c>
      <c r="O233" s="151">
        <v>1</v>
      </c>
      <c r="Q233" s="121"/>
    </row>
    <row r="234" spans="1:17" ht="12.75">
      <c r="A234" s="149" t="s">
        <v>2</v>
      </c>
      <c r="B234" s="149" t="s">
        <v>635</v>
      </c>
      <c r="C234" s="149" t="s">
        <v>636</v>
      </c>
      <c r="D234" s="149" t="s">
        <v>664</v>
      </c>
      <c r="E234" s="149" t="s">
        <v>2</v>
      </c>
      <c r="F234" s="149" t="s">
        <v>72</v>
      </c>
      <c r="G234" s="149" t="s">
        <v>2</v>
      </c>
      <c r="H234" s="149" t="s">
        <v>79</v>
      </c>
      <c r="I234" s="149" t="s">
        <v>638</v>
      </c>
      <c r="J234" s="149" t="s">
        <v>658</v>
      </c>
      <c r="K234" s="149" t="s">
        <v>639</v>
      </c>
      <c r="L234" s="150">
        <v>3655657.78</v>
      </c>
      <c r="M234" s="150">
        <v>2514037.73</v>
      </c>
      <c r="N234" s="150">
        <v>3655657.78</v>
      </c>
      <c r="O234" s="151">
        <v>2</v>
      </c>
      <c r="Q234" s="121"/>
    </row>
    <row r="235" spans="1:17" ht="12.75">
      <c r="A235" s="149" t="s">
        <v>2</v>
      </c>
      <c r="B235" s="149" t="s">
        <v>635</v>
      </c>
      <c r="C235" s="149" t="s">
        <v>636</v>
      </c>
      <c r="D235" s="149" t="s">
        <v>664</v>
      </c>
      <c r="E235" s="149" t="s">
        <v>2</v>
      </c>
      <c r="F235" s="149" t="s">
        <v>72</v>
      </c>
      <c r="G235" s="149" t="s">
        <v>2</v>
      </c>
      <c r="H235" s="149" t="s">
        <v>79</v>
      </c>
      <c r="I235" s="149" t="s">
        <v>638</v>
      </c>
      <c r="J235" s="149" t="s">
        <v>656</v>
      </c>
      <c r="K235" s="149" t="s">
        <v>639</v>
      </c>
      <c r="L235" s="150">
        <v>505137.82</v>
      </c>
      <c r="M235" s="150">
        <v>505137.82</v>
      </c>
      <c r="N235" s="150">
        <v>505137.82</v>
      </c>
      <c r="O235" s="151">
        <v>1</v>
      </c>
      <c r="Q235" s="121"/>
    </row>
    <row r="236" spans="1:17" ht="12.75">
      <c r="A236" s="149" t="s">
        <v>2</v>
      </c>
      <c r="B236" s="149" t="s">
        <v>635</v>
      </c>
      <c r="C236" s="149" t="s">
        <v>636</v>
      </c>
      <c r="D236" s="149" t="s">
        <v>664</v>
      </c>
      <c r="E236" s="149" t="s">
        <v>2</v>
      </c>
      <c r="F236" s="149" t="s">
        <v>72</v>
      </c>
      <c r="G236" s="149" t="s">
        <v>176</v>
      </c>
      <c r="H236" s="149" t="s">
        <v>79</v>
      </c>
      <c r="I236" s="149" t="s">
        <v>638</v>
      </c>
      <c r="J236" s="149" t="s">
        <v>658</v>
      </c>
      <c r="K236" s="149" t="s">
        <v>639</v>
      </c>
      <c r="L236" s="150">
        <v>9534368.0500000007</v>
      </c>
      <c r="M236" s="150">
        <v>9534368.0500000007</v>
      </c>
      <c r="N236" s="150">
        <v>9534368.0500000007</v>
      </c>
      <c r="O236" s="151">
        <v>4</v>
      </c>
      <c r="Q236" s="121"/>
    </row>
    <row r="237" spans="1:17" ht="12.75">
      <c r="A237" s="149" t="s">
        <v>2</v>
      </c>
      <c r="B237" s="149" t="s">
        <v>635</v>
      </c>
      <c r="C237" s="149" t="s">
        <v>636</v>
      </c>
      <c r="D237" s="149" t="s">
        <v>664</v>
      </c>
      <c r="E237" s="149" t="s">
        <v>2</v>
      </c>
      <c r="F237" s="149" t="s">
        <v>72</v>
      </c>
      <c r="G237" s="149" t="s">
        <v>176</v>
      </c>
      <c r="H237" s="149" t="s">
        <v>79</v>
      </c>
      <c r="I237" s="149" t="s">
        <v>638</v>
      </c>
      <c r="J237" s="149" t="s">
        <v>656</v>
      </c>
      <c r="K237" s="149" t="s">
        <v>639</v>
      </c>
      <c r="L237" s="150">
        <v>2739915.23</v>
      </c>
      <c r="M237" s="150">
        <v>2739915.23</v>
      </c>
      <c r="N237" s="150">
        <v>2739915.23</v>
      </c>
      <c r="O237" s="151">
        <v>4</v>
      </c>
      <c r="Q237" s="121"/>
    </row>
    <row r="238" spans="1:17" ht="12.75">
      <c r="A238" s="149" t="s">
        <v>2</v>
      </c>
      <c r="B238" s="149" t="s">
        <v>635</v>
      </c>
      <c r="C238" s="149" t="s">
        <v>636</v>
      </c>
      <c r="D238" s="149" t="s">
        <v>664</v>
      </c>
      <c r="E238" s="149" t="s">
        <v>2</v>
      </c>
      <c r="F238" s="149" t="s">
        <v>79</v>
      </c>
      <c r="G238" s="149" t="s">
        <v>2</v>
      </c>
      <c r="H238" s="149" t="s">
        <v>79</v>
      </c>
      <c r="I238" s="149" t="s">
        <v>638</v>
      </c>
      <c r="J238" s="149" t="s">
        <v>640</v>
      </c>
      <c r="K238" s="149" t="s">
        <v>639</v>
      </c>
      <c r="L238" s="150">
        <v>1814293.62</v>
      </c>
      <c r="M238" s="150">
        <v>1814293.62</v>
      </c>
      <c r="N238" s="150">
        <v>1814293.62</v>
      </c>
      <c r="O238" s="151">
        <v>1</v>
      </c>
      <c r="Q238" s="121"/>
    </row>
    <row r="239" spans="1:17" ht="12.75">
      <c r="A239" s="149" t="s">
        <v>2</v>
      </c>
      <c r="B239" s="149" t="s">
        <v>635</v>
      </c>
      <c r="C239" s="149" t="s">
        <v>636</v>
      </c>
      <c r="D239" s="149" t="s">
        <v>664</v>
      </c>
      <c r="E239" s="149" t="s">
        <v>2</v>
      </c>
      <c r="F239" s="149" t="s">
        <v>79</v>
      </c>
      <c r="G239" s="149" t="s">
        <v>2</v>
      </c>
      <c r="H239" s="149" t="s">
        <v>79</v>
      </c>
      <c r="I239" s="149" t="s">
        <v>638</v>
      </c>
      <c r="J239" s="149" t="s">
        <v>658</v>
      </c>
      <c r="K239" s="149" t="s">
        <v>639</v>
      </c>
      <c r="L239" s="150">
        <v>4721853.05</v>
      </c>
      <c r="M239" s="150">
        <v>4065641.0500000003</v>
      </c>
      <c r="N239" s="150">
        <v>4721853.05</v>
      </c>
      <c r="O239" s="151">
        <v>4</v>
      </c>
      <c r="Q239" s="121"/>
    </row>
    <row r="240" spans="1:17" ht="12.75">
      <c r="A240" s="149" t="s">
        <v>2</v>
      </c>
      <c r="B240" s="149" t="s">
        <v>635</v>
      </c>
      <c r="C240" s="149" t="s">
        <v>636</v>
      </c>
      <c r="D240" s="149" t="s">
        <v>664</v>
      </c>
      <c r="E240" s="149" t="s">
        <v>2</v>
      </c>
      <c r="F240" s="149" t="s">
        <v>79</v>
      </c>
      <c r="G240" s="149" t="s">
        <v>2</v>
      </c>
      <c r="H240" s="149" t="s">
        <v>79</v>
      </c>
      <c r="I240" s="149" t="s">
        <v>638</v>
      </c>
      <c r="J240" s="149" t="s">
        <v>644</v>
      </c>
      <c r="K240" s="149" t="s">
        <v>639</v>
      </c>
      <c r="L240" s="150">
        <v>2409173.4300000002</v>
      </c>
      <c r="M240" s="150">
        <v>1927338.73</v>
      </c>
      <c r="N240" s="150">
        <v>2409173.4300000002</v>
      </c>
      <c r="O240" s="151">
        <v>1</v>
      </c>
      <c r="Q240" s="121"/>
    </row>
    <row r="241" spans="1:17" ht="12.75">
      <c r="A241" s="149" t="s">
        <v>2</v>
      </c>
      <c r="B241" s="149" t="s">
        <v>635</v>
      </c>
      <c r="C241" s="149" t="s">
        <v>636</v>
      </c>
      <c r="D241" s="149" t="s">
        <v>664</v>
      </c>
      <c r="E241" s="149" t="s">
        <v>2</v>
      </c>
      <c r="F241" s="149" t="s">
        <v>79</v>
      </c>
      <c r="G241" s="149" t="s">
        <v>176</v>
      </c>
      <c r="H241" s="149" t="s">
        <v>79</v>
      </c>
      <c r="I241" s="149" t="s">
        <v>638</v>
      </c>
      <c r="J241" s="149" t="s">
        <v>647</v>
      </c>
      <c r="K241" s="149" t="s">
        <v>639</v>
      </c>
      <c r="L241" s="150">
        <v>895170.78</v>
      </c>
      <c r="M241" s="150">
        <v>625724.38</v>
      </c>
      <c r="N241" s="150">
        <v>895170.78</v>
      </c>
      <c r="O241" s="151">
        <v>1</v>
      </c>
      <c r="Q241" s="121"/>
    </row>
    <row r="242" spans="1:17" ht="12.75">
      <c r="A242" s="149" t="s">
        <v>2</v>
      </c>
      <c r="B242" s="149" t="s">
        <v>635</v>
      </c>
      <c r="C242" s="149" t="s">
        <v>636</v>
      </c>
      <c r="D242" s="149" t="s">
        <v>664</v>
      </c>
      <c r="E242" s="149" t="s">
        <v>2</v>
      </c>
      <c r="F242" s="149" t="s">
        <v>79</v>
      </c>
      <c r="G242" s="149" t="s">
        <v>176</v>
      </c>
      <c r="H242" s="149" t="s">
        <v>79</v>
      </c>
      <c r="I242" s="149" t="s">
        <v>638</v>
      </c>
      <c r="J242" s="149" t="s">
        <v>656</v>
      </c>
      <c r="K242" s="149" t="s">
        <v>639</v>
      </c>
      <c r="L242" s="150">
        <v>6442622.5999999996</v>
      </c>
      <c r="M242" s="150">
        <v>5621903.5899999999</v>
      </c>
      <c r="N242" s="150">
        <v>6442622.5999999996</v>
      </c>
      <c r="O242" s="151">
        <v>2</v>
      </c>
      <c r="Q242" s="121"/>
    </row>
    <row r="243" spans="1:17" ht="12.75">
      <c r="A243" s="149" t="s">
        <v>2</v>
      </c>
      <c r="B243" s="149" t="s">
        <v>635</v>
      </c>
      <c r="C243" s="149" t="s">
        <v>636</v>
      </c>
      <c r="D243" s="149" t="s">
        <v>664</v>
      </c>
      <c r="E243" s="149" t="s">
        <v>2</v>
      </c>
      <c r="F243" s="149" t="s">
        <v>79</v>
      </c>
      <c r="G243" s="149" t="s">
        <v>176</v>
      </c>
      <c r="H243" s="149" t="s">
        <v>79</v>
      </c>
      <c r="I243" s="149" t="s">
        <v>638</v>
      </c>
      <c r="J243" s="149" t="s">
        <v>644</v>
      </c>
      <c r="K243" s="149" t="s">
        <v>639</v>
      </c>
      <c r="L243" s="150">
        <v>295967.68</v>
      </c>
      <c r="M243" s="150">
        <v>295967.68</v>
      </c>
      <c r="N243" s="150">
        <v>295967.68</v>
      </c>
      <c r="O243" s="151">
        <v>1</v>
      </c>
      <c r="Q243" s="121"/>
    </row>
    <row r="244" spans="1:17" ht="12.75">
      <c r="A244" s="149" t="s">
        <v>72</v>
      </c>
      <c r="B244" s="149" t="s">
        <v>635</v>
      </c>
      <c r="C244" s="149" t="s">
        <v>636</v>
      </c>
      <c r="D244" s="149" t="s">
        <v>665</v>
      </c>
      <c r="E244" s="149" t="s">
        <v>2</v>
      </c>
      <c r="F244" s="149" t="s">
        <v>2</v>
      </c>
      <c r="G244" s="149" t="s">
        <v>2</v>
      </c>
      <c r="H244" s="149" t="s">
        <v>72</v>
      </c>
      <c r="I244" s="149" t="s">
        <v>638</v>
      </c>
      <c r="J244" s="149" t="s">
        <v>383</v>
      </c>
      <c r="K244" s="149" t="s">
        <v>639</v>
      </c>
      <c r="L244" s="150">
        <v>1075488.01</v>
      </c>
      <c r="M244" s="150">
        <v>1023622.14</v>
      </c>
      <c r="N244" s="150">
        <v>1075488.01</v>
      </c>
      <c r="O244" s="151">
        <v>3</v>
      </c>
      <c r="Q244" s="121"/>
    </row>
    <row r="245" spans="1:17" ht="12.75">
      <c r="A245" s="149" t="s">
        <v>72</v>
      </c>
      <c r="B245" s="149" t="s">
        <v>635</v>
      </c>
      <c r="C245" s="149" t="s">
        <v>636</v>
      </c>
      <c r="D245" s="149" t="s">
        <v>665</v>
      </c>
      <c r="E245" s="149" t="s">
        <v>2</v>
      </c>
      <c r="F245" s="149" t="s">
        <v>2</v>
      </c>
      <c r="G245" s="149" t="s">
        <v>2</v>
      </c>
      <c r="H245" s="149" t="s">
        <v>72</v>
      </c>
      <c r="I245" s="149" t="s">
        <v>638</v>
      </c>
      <c r="J245" s="149" t="s">
        <v>656</v>
      </c>
      <c r="K245" s="149" t="s">
        <v>639</v>
      </c>
      <c r="L245" s="150">
        <v>6424298.04</v>
      </c>
      <c r="M245" s="150">
        <v>6218603.9199999999</v>
      </c>
      <c r="N245" s="150">
        <v>6424298.04</v>
      </c>
      <c r="O245" s="151">
        <v>10</v>
      </c>
      <c r="Q245" s="121"/>
    </row>
    <row r="246" spans="1:17" ht="12.75">
      <c r="A246" s="149" t="s">
        <v>72</v>
      </c>
      <c r="B246" s="149" t="s">
        <v>635</v>
      </c>
      <c r="C246" s="149" t="s">
        <v>636</v>
      </c>
      <c r="D246" s="149" t="s">
        <v>665</v>
      </c>
      <c r="E246" s="149" t="s">
        <v>2</v>
      </c>
      <c r="F246" s="149" t="s">
        <v>2</v>
      </c>
      <c r="G246" s="149" t="s">
        <v>2</v>
      </c>
      <c r="H246" s="149" t="s">
        <v>72</v>
      </c>
      <c r="I246" s="149" t="s">
        <v>638</v>
      </c>
      <c r="J246" s="149" t="s">
        <v>643</v>
      </c>
      <c r="K246" s="149" t="s">
        <v>639</v>
      </c>
      <c r="L246" s="150">
        <v>47891.86</v>
      </c>
      <c r="M246" s="150">
        <v>47891.86</v>
      </c>
      <c r="N246" s="150">
        <v>47891.86</v>
      </c>
      <c r="O246" s="151">
        <v>1</v>
      </c>
      <c r="Q246" s="121"/>
    </row>
    <row r="247" spans="1:17" ht="12.75">
      <c r="A247" s="149" t="s">
        <v>72</v>
      </c>
      <c r="B247" s="149" t="s">
        <v>635</v>
      </c>
      <c r="C247" s="149" t="s">
        <v>636</v>
      </c>
      <c r="D247" s="149" t="s">
        <v>665</v>
      </c>
      <c r="E247" s="149" t="s">
        <v>2</v>
      </c>
      <c r="F247" s="149" t="s">
        <v>2</v>
      </c>
      <c r="G247" s="149" t="s">
        <v>176</v>
      </c>
      <c r="H247" s="149" t="s">
        <v>72</v>
      </c>
      <c r="I247" s="149" t="s">
        <v>638</v>
      </c>
      <c r="J247" s="149" t="s">
        <v>383</v>
      </c>
      <c r="K247" s="149" t="s">
        <v>639</v>
      </c>
      <c r="L247" s="150">
        <v>3758296.98</v>
      </c>
      <c r="M247" s="150">
        <v>3758296.98</v>
      </c>
      <c r="N247" s="150">
        <v>3758296.98</v>
      </c>
      <c r="O247" s="151">
        <v>5</v>
      </c>
      <c r="Q247" s="121"/>
    </row>
    <row r="248" spans="1:17" ht="12.75">
      <c r="A248" s="149" t="s">
        <v>72</v>
      </c>
      <c r="B248" s="149" t="s">
        <v>635</v>
      </c>
      <c r="C248" s="149" t="s">
        <v>636</v>
      </c>
      <c r="D248" s="149" t="s">
        <v>665</v>
      </c>
      <c r="E248" s="149" t="s">
        <v>2</v>
      </c>
      <c r="F248" s="149" t="s">
        <v>2</v>
      </c>
      <c r="G248" s="149" t="s">
        <v>176</v>
      </c>
      <c r="H248" s="149" t="s">
        <v>72</v>
      </c>
      <c r="I248" s="149" t="s">
        <v>638</v>
      </c>
      <c r="J248" s="149" t="s">
        <v>656</v>
      </c>
      <c r="K248" s="149" t="s">
        <v>639</v>
      </c>
      <c r="L248" s="150">
        <v>1729894.78</v>
      </c>
      <c r="M248" s="150">
        <v>1729894.78</v>
      </c>
      <c r="N248" s="150">
        <v>1729894.78</v>
      </c>
      <c r="O248" s="151">
        <v>3</v>
      </c>
      <c r="Q248" s="121"/>
    </row>
    <row r="249" spans="1:17" ht="12.75">
      <c r="A249" s="149" t="s">
        <v>72</v>
      </c>
      <c r="B249" s="149" t="s">
        <v>635</v>
      </c>
      <c r="C249" s="149" t="s">
        <v>636</v>
      </c>
      <c r="D249" s="149" t="s">
        <v>665</v>
      </c>
      <c r="E249" s="149" t="s">
        <v>2</v>
      </c>
      <c r="F249" s="149" t="s">
        <v>2</v>
      </c>
      <c r="G249" s="149" t="s">
        <v>176</v>
      </c>
      <c r="H249" s="149" t="s">
        <v>72</v>
      </c>
      <c r="I249" s="149" t="s">
        <v>638</v>
      </c>
      <c r="J249" s="149" t="s">
        <v>644</v>
      </c>
      <c r="K249" s="149" t="s">
        <v>639</v>
      </c>
      <c r="L249" s="150">
        <v>69481.53</v>
      </c>
      <c r="M249" s="150">
        <v>59059.3</v>
      </c>
      <c r="N249" s="150">
        <v>69481.53</v>
      </c>
      <c r="O249" s="151">
        <v>1</v>
      </c>
      <c r="Q249" s="121"/>
    </row>
    <row r="250" spans="1:17" ht="12.75">
      <c r="A250" s="149" t="s">
        <v>72</v>
      </c>
      <c r="B250" s="149" t="s">
        <v>635</v>
      </c>
      <c r="C250" s="149" t="s">
        <v>636</v>
      </c>
      <c r="D250" s="149" t="s">
        <v>665</v>
      </c>
      <c r="E250" s="149" t="s">
        <v>2</v>
      </c>
      <c r="F250" s="149" t="s">
        <v>72</v>
      </c>
      <c r="G250" s="149" t="s">
        <v>2</v>
      </c>
      <c r="H250" s="149" t="s">
        <v>72</v>
      </c>
      <c r="I250" s="149" t="s">
        <v>638</v>
      </c>
      <c r="J250" s="149" t="s">
        <v>646</v>
      </c>
      <c r="K250" s="149" t="s">
        <v>639</v>
      </c>
      <c r="L250" s="150">
        <v>17119.71</v>
      </c>
      <c r="M250" s="150">
        <v>14551.75</v>
      </c>
      <c r="N250" s="150">
        <v>17119.71</v>
      </c>
      <c r="O250" s="151">
        <v>1</v>
      </c>
      <c r="Q250" s="121"/>
    </row>
    <row r="251" spans="1:17" ht="12.75">
      <c r="A251" s="149" t="s">
        <v>72</v>
      </c>
      <c r="B251" s="149" t="s">
        <v>635</v>
      </c>
      <c r="C251" s="149" t="s">
        <v>636</v>
      </c>
      <c r="D251" s="149" t="s">
        <v>665</v>
      </c>
      <c r="E251" s="149" t="s">
        <v>2</v>
      </c>
      <c r="F251" s="149" t="s">
        <v>72</v>
      </c>
      <c r="G251" s="149" t="s">
        <v>2</v>
      </c>
      <c r="H251" s="149" t="s">
        <v>72</v>
      </c>
      <c r="I251" s="149" t="s">
        <v>638</v>
      </c>
      <c r="J251" s="149" t="s">
        <v>383</v>
      </c>
      <c r="K251" s="149" t="s">
        <v>639</v>
      </c>
      <c r="L251" s="150">
        <v>1313577.6399999999</v>
      </c>
      <c r="M251" s="150">
        <v>1304146.72</v>
      </c>
      <c r="N251" s="150">
        <v>1313577.6399999999</v>
      </c>
      <c r="O251" s="151">
        <v>4</v>
      </c>
      <c r="Q251" s="121"/>
    </row>
    <row r="252" spans="1:17" ht="12.75">
      <c r="A252" s="149" t="s">
        <v>72</v>
      </c>
      <c r="B252" s="149" t="s">
        <v>635</v>
      </c>
      <c r="C252" s="149" t="s">
        <v>636</v>
      </c>
      <c r="D252" s="149" t="s">
        <v>665</v>
      </c>
      <c r="E252" s="149" t="s">
        <v>2</v>
      </c>
      <c r="F252" s="149" t="s">
        <v>72</v>
      </c>
      <c r="G252" s="149" t="s">
        <v>2</v>
      </c>
      <c r="H252" s="149" t="s">
        <v>72</v>
      </c>
      <c r="I252" s="149" t="s">
        <v>638</v>
      </c>
      <c r="J252" s="149" t="s">
        <v>656</v>
      </c>
      <c r="K252" s="149" t="s">
        <v>639</v>
      </c>
      <c r="L252" s="150">
        <v>2293323.71</v>
      </c>
      <c r="M252" s="150">
        <v>2293323.71</v>
      </c>
      <c r="N252" s="150">
        <v>2293323.71</v>
      </c>
      <c r="O252" s="151">
        <v>7</v>
      </c>
      <c r="Q252" s="121"/>
    </row>
    <row r="253" spans="1:17" ht="12.75">
      <c r="A253" s="149" t="s">
        <v>72</v>
      </c>
      <c r="B253" s="149" t="s">
        <v>635</v>
      </c>
      <c r="C253" s="149" t="s">
        <v>636</v>
      </c>
      <c r="D253" s="149" t="s">
        <v>665</v>
      </c>
      <c r="E253" s="149" t="s">
        <v>2</v>
      </c>
      <c r="F253" s="149" t="s">
        <v>72</v>
      </c>
      <c r="G253" s="149" t="s">
        <v>176</v>
      </c>
      <c r="H253" s="149" t="s">
        <v>72</v>
      </c>
      <c r="I253" s="149" t="s">
        <v>638</v>
      </c>
      <c r="J253" s="149" t="s">
        <v>383</v>
      </c>
      <c r="K253" s="149" t="s">
        <v>639</v>
      </c>
      <c r="L253" s="150">
        <v>5777803.4899999993</v>
      </c>
      <c r="M253" s="150">
        <v>5759809.71</v>
      </c>
      <c r="N253" s="150">
        <v>5777803.4899999993</v>
      </c>
      <c r="O253" s="151">
        <v>13</v>
      </c>
      <c r="Q253" s="121"/>
    </row>
    <row r="254" spans="1:17" ht="12.75">
      <c r="A254" s="149" t="s">
        <v>72</v>
      </c>
      <c r="B254" s="149" t="s">
        <v>635</v>
      </c>
      <c r="C254" s="149" t="s">
        <v>636</v>
      </c>
      <c r="D254" s="149" t="s">
        <v>665</v>
      </c>
      <c r="E254" s="149" t="s">
        <v>2</v>
      </c>
      <c r="F254" s="149" t="s">
        <v>72</v>
      </c>
      <c r="G254" s="149" t="s">
        <v>176</v>
      </c>
      <c r="H254" s="149" t="s">
        <v>72</v>
      </c>
      <c r="I254" s="149" t="s">
        <v>638</v>
      </c>
      <c r="J254" s="149" t="s">
        <v>656</v>
      </c>
      <c r="K254" s="149" t="s">
        <v>639</v>
      </c>
      <c r="L254" s="150">
        <v>8167160.2699999996</v>
      </c>
      <c r="M254" s="150">
        <v>8167160.2699999996</v>
      </c>
      <c r="N254" s="150">
        <v>8167160.2699999996</v>
      </c>
      <c r="O254" s="151">
        <v>12</v>
      </c>
      <c r="Q254" s="121"/>
    </row>
    <row r="255" spans="1:17" ht="12.75">
      <c r="A255" s="149" t="s">
        <v>72</v>
      </c>
      <c r="B255" s="149" t="s">
        <v>635</v>
      </c>
      <c r="C255" s="149" t="s">
        <v>636</v>
      </c>
      <c r="D255" s="149" t="s">
        <v>665</v>
      </c>
      <c r="E255" s="149" t="s">
        <v>2</v>
      </c>
      <c r="F255" s="149" t="s">
        <v>79</v>
      </c>
      <c r="G255" s="149" t="s">
        <v>2</v>
      </c>
      <c r="H255" s="149" t="s">
        <v>72</v>
      </c>
      <c r="I255" s="149" t="s">
        <v>638</v>
      </c>
      <c r="J255" s="149" t="s">
        <v>383</v>
      </c>
      <c r="K255" s="149" t="s">
        <v>639</v>
      </c>
      <c r="L255" s="150">
        <v>365023.44</v>
      </c>
      <c r="M255" s="150">
        <v>333394.36</v>
      </c>
      <c r="N255" s="150">
        <v>365023.44</v>
      </c>
      <c r="O255" s="151">
        <v>2</v>
      </c>
      <c r="Q255" s="121"/>
    </row>
    <row r="256" spans="1:17" ht="12.75">
      <c r="A256" s="149" t="s">
        <v>72</v>
      </c>
      <c r="B256" s="149" t="s">
        <v>635</v>
      </c>
      <c r="C256" s="149" t="s">
        <v>636</v>
      </c>
      <c r="D256" s="149" t="s">
        <v>665</v>
      </c>
      <c r="E256" s="149" t="s">
        <v>2</v>
      </c>
      <c r="F256" s="149" t="s">
        <v>79</v>
      </c>
      <c r="G256" s="149" t="s">
        <v>2</v>
      </c>
      <c r="H256" s="149" t="s">
        <v>72</v>
      </c>
      <c r="I256" s="149" t="s">
        <v>638</v>
      </c>
      <c r="J256" s="149" t="s">
        <v>656</v>
      </c>
      <c r="K256" s="149" t="s">
        <v>639</v>
      </c>
      <c r="L256" s="150">
        <v>1370574.47</v>
      </c>
      <c r="M256" s="150">
        <v>1370574.47</v>
      </c>
      <c r="N256" s="150">
        <v>1370574.47</v>
      </c>
      <c r="O256" s="151">
        <v>6</v>
      </c>
      <c r="Q256" s="121"/>
    </row>
    <row r="257" spans="1:17" ht="12.75">
      <c r="A257" s="149" t="s">
        <v>72</v>
      </c>
      <c r="B257" s="149" t="s">
        <v>635</v>
      </c>
      <c r="C257" s="149" t="s">
        <v>636</v>
      </c>
      <c r="D257" s="149" t="s">
        <v>665</v>
      </c>
      <c r="E257" s="149" t="s">
        <v>2</v>
      </c>
      <c r="F257" s="149" t="s">
        <v>79</v>
      </c>
      <c r="G257" s="149" t="s">
        <v>2</v>
      </c>
      <c r="H257" s="149" t="s">
        <v>72</v>
      </c>
      <c r="I257" s="149" t="s">
        <v>638</v>
      </c>
      <c r="J257" s="149" t="s">
        <v>644</v>
      </c>
      <c r="K257" s="149" t="s">
        <v>639</v>
      </c>
      <c r="L257" s="150">
        <v>852896.17</v>
      </c>
      <c r="M257" s="150">
        <v>724961.75</v>
      </c>
      <c r="N257" s="150">
        <v>852896.17</v>
      </c>
      <c r="O257" s="151">
        <v>1</v>
      </c>
      <c r="Q257" s="121"/>
    </row>
    <row r="258" spans="1:17" ht="12.75">
      <c r="A258" s="149" t="s">
        <v>72</v>
      </c>
      <c r="B258" s="149" t="s">
        <v>635</v>
      </c>
      <c r="C258" s="149" t="s">
        <v>636</v>
      </c>
      <c r="D258" s="149" t="s">
        <v>665</v>
      </c>
      <c r="E258" s="149" t="s">
        <v>2</v>
      </c>
      <c r="F258" s="149" t="s">
        <v>79</v>
      </c>
      <c r="G258" s="149" t="s">
        <v>176</v>
      </c>
      <c r="H258" s="149" t="s">
        <v>72</v>
      </c>
      <c r="I258" s="149" t="s">
        <v>638</v>
      </c>
      <c r="J258" s="149" t="s">
        <v>383</v>
      </c>
      <c r="K258" s="149" t="s">
        <v>639</v>
      </c>
      <c r="L258" s="150">
        <v>1687513.97</v>
      </c>
      <c r="M258" s="150">
        <v>1687513.97</v>
      </c>
      <c r="N258" s="150">
        <v>1687513.97</v>
      </c>
      <c r="O258" s="151">
        <v>5</v>
      </c>
      <c r="Q258" s="121"/>
    </row>
    <row r="259" spans="1:17" ht="12.75">
      <c r="A259" s="149" t="s">
        <v>72</v>
      </c>
      <c r="B259" s="149" t="s">
        <v>635</v>
      </c>
      <c r="C259" s="149" t="s">
        <v>636</v>
      </c>
      <c r="D259" s="149" t="s">
        <v>665</v>
      </c>
      <c r="E259" s="149" t="s">
        <v>2</v>
      </c>
      <c r="F259" s="149" t="s">
        <v>79</v>
      </c>
      <c r="G259" s="149" t="s">
        <v>176</v>
      </c>
      <c r="H259" s="149" t="s">
        <v>72</v>
      </c>
      <c r="I259" s="149" t="s">
        <v>638</v>
      </c>
      <c r="J259" s="149" t="s">
        <v>656</v>
      </c>
      <c r="K259" s="149" t="s">
        <v>639</v>
      </c>
      <c r="L259" s="150">
        <v>11177734.880000001</v>
      </c>
      <c r="M259" s="150">
        <v>11177734.880000001</v>
      </c>
      <c r="N259" s="150">
        <v>11177734.880000001</v>
      </c>
      <c r="O259" s="151">
        <v>7</v>
      </c>
      <c r="Q259" s="121"/>
    </row>
    <row r="260" spans="1:17" ht="12.75">
      <c r="A260" s="149" t="s">
        <v>72</v>
      </c>
      <c r="B260" s="149" t="s">
        <v>635</v>
      </c>
      <c r="C260" s="149" t="s">
        <v>636</v>
      </c>
      <c r="D260" s="149" t="s">
        <v>665</v>
      </c>
      <c r="E260" s="149" t="s">
        <v>2</v>
      </c>
      <c r="F260" s="149" t="s">
        <v>79</v>
      </c>
      <c r="G260" s="149" t="s">
        <v>176</v>
      </c>
      <c r="H260" s="149" t="s">
        <v>72</v>
      </c>
      <c r="I260" s="149" t="s">
        <v>638</v>
      </c>
      <c r="J260" s="149" t="s">
        <v>661</v>
      </c>
      <c r="K260" s="149" t="s">
        <v>639</v>
      </c>
      <c r="L260" s="150">
        <v>119674.39</v>
      </c>
      <c r="M260" s="150">
        <v>119674.39</v>
      </c>
      <c r="N260" s="150">
        <v>119674.39</v>
      </c>
      <c r="O260" s="151">
        <v>1</v>
      </c>
      <c r="Q260" s="121"/>
    </row>
    <row r="261" spans="1:17" ht="12.75">
      <c r="A261" s="149" t="s">
        <v>72</v>
      </c>
      <c r="B261" s="149" t="s">
        <v>635</v>
      </c>
      <c r="C261" s="149" t="s">
        <v>636</v>
      </c>
      <c r="D261" s="149" t="s">
        <v>666</v>
      </c>
      <c r="E261" s="149" t="s">
        <v>2</v>
      </c>
      <c r="F261" s="149" t="s">
        <v>2</v>
      </c>
      <c r="G261" s="149" t="s">
        <v>2</v>
      </c>
      <c r="H261" s="149" t="s">
        <v>72</v>
      </c>
      <c r="I261" s="149" t="s">
        <v>638</v>
      </c>
      <c r="J261" s="149" t="s">
        <v>383</v>
      </c>
      <c r="K261" s="149" t="s">
        <v>639</v>
      </c>
      <c r="L261" s="150">
        <v>83729.429999999993</v>
      </c>
      <c r="M261" s="150">
        <v>83729.429999999993</v>
      </c>
      <c r="N261" s="150">
        <v>83729.429999999993</v>
      </c>
      <c r="O261" s="151">
        <v>1</v>
      </c>
      <c r="Q261" s="121"/>
    </row>
    <row r="262" spans="1:17" ht="12.75">
      <c r="A262" s="149" t="s">
        <v>72</v>
      </c>
      <c r="B262" s="149" t="s">
        <v>635</v>
      </c>
      <c r="C262" s="149" t="s">
        <v>636</v>
      </c>
      <c r="D262" s="149" t="s">
        <v>666</v>
      </c>
      <c r="E262" s="149" t="s">
        <v>2</v>
      </c>
      <c r="F262" s="149" t="s">
        <v>2</v>
      </c>
      <c r="G262" s="149" t="s">
        <v>2</v>
      </c>
      <c r="H262" s="149" t="s">
        <v>72</v>
      </c>
      <c r="I262" s="149" t="s">
        <v>638</v>
      </c>
      <c r="J262" s="149" t="s">
        <v>656</v>
      </c>
      <c r="K262" s="149" t="s">
        <v>639</v>
      </c>
      <c r="L262" s="150">
        <v>108434.34</v>
      </c>
      <c r="M262" s="150">
        <v>108434.34</v>
      </c>
      <c r="N262" s="150">
        <v>108434.34</v>
      </c>
      <c r="O262" s="151">
        <v>1</v>
      </c>
      <c r="Q262" s="121"/>
    </row>
    <row r="263" spans="1:17" ht="12.75">
      <c r="A263" s="149" t="s">
        <v>72</v>
      </c>
      <c r="B263" s="149" t="s">
        <v>635</v>
      </c>
      <c r="C263" s="149" t="s">
        <v>636</v>
      </c>
      <c r="D263" s="149" t="s">
        <v>666</v>
      </c>
      <c r="E263" s="149" t="s">
        <v>2</v>
      </c>
      <c r="F263" s="149" t="s">
        <v>2</v>
      </c>
      <c r="G263" s="149" t="s">
        <v>2</v>
      </c>
      <c r="H263" s="149" t="s">
        <v>72</v>
      </c>
      <c r="I263" s="149" t="s">
        <v>638</v>
      </c>
      <c r="J263" s="149" t="s">
        <v>653</v>
      </c>
      <c r="K263" s="149" t="s">
        <v>639</v>
      </c>
      <c r="L263" s="150">
        <v>286507.28999999998</v>
      </c>
      <c r="M263" s="150">
        <v>286507.28999999998</v>
      </c>
      <c r="N263" s="150">
        <v>286507.28999999998</v>
      </c>
      <c r="O263" s="151">
        <v>1</v>
      </c>
      <c r="Q263" s="121"/>
    </row>
    <row r="264" spans="1:17" ht="12.75">
      <c r="A264" s="149" t="s">
        <v>72</v>
      </c>
      <c r="B264" s="149" t="s">
        <v>635</v>
      </c>
      <c r="C264" s="149" t="s">
        <v>636</v>
      </c>
      <c r="D264" s="149" t="s">
        <v>666</v>
      </c>
      <c r="E264" s="149" t="s">
        <v>2</v>
      </c>
      <c r="F264" s="149" t="s">
        <v>2</v>
      </c>
      <c r="G264" s="149" t="s">
        <v>2</v>
      </c>
      <c r="H264" s="149" t="s">
        <v>72</v>
      </c>
      <c r="I264" s="149" t="s">
        <v>638</v>
      </c>
      <c r="J264" s="149" t="s">
        <v>644</v>
      </c>
      <c r="K264" s="149" t="s">
        <v>639</v>
      </c>
      <c r="L264" s="150">
        <v>736996.3</v>
      </c>
      <c r="M264" s="150">
        <v>626446.86</v>
      </c>
      <c r="N264" s="150">
        <v>736996.3</v>
      </c>
      <c r="O264" s="151">
        <v>1</v>
      </c>
      <c r="Q264" s="121"/>
    </row>
    <row r="265" spans="1:17" ht="12.75">
      <c r="A265" s="149" t="s">
        <v>72</v>
      </c>
      <c r="B265" s="149" t="s">
        <v>635</v>
      </c>
      <c r="C265" s="149" t="s">
        <v>636</v>
      </c>
      <c r="D265" s="149" t="s">
        <v>666</v>
      </c>
      <c r="E265" s="149" t="s">
        <v>2</v>
      </c>
      <c r="F265" s="149" t="s">
        <v>2</v>
      </c>
      <c r="G265" s="149" t="s">
        <v>176</v>
      </c>
      <c r="H265" s="149" t="s">
        <v>72</v>
      </c>
      <c r="I265" s="149" t="s">
        <v>638</v>
      </c>
      <c r="J265" s="149" t="s">
        <v>656</v>
      </c>
      <c r="K265" s="149" t="s">
        <v>639</v>
      </c>
      <c r="L265" s="150">
        <v>1278455.8799999999</v>
      </c>
      <c r="M265" s="150">
        <v>1278455.8799999999</v>
      </c>
      <c r="N265" s="150">
        <v>1278455.8799999999</v>
      </c>
      <c r="O265" s="151">
        <v>1</v>
      </c>
      <c r="Q265" s="121"/>
    </row>
    <row r="266" spans="1:17" ht="12.75">
      <c r="A266" s="149" t="s">
        <v>72</v>
      </c>
      <c r="B266" s="149" t="s">
        <v>635</v>
      </c>
      <c r="C266" s="149" t="s">
        <v>636</v>
      </c>
      <c r="D266" s="149" t="s">
        <v>666</v>
      </c>
      <c r="E266" s="149" t="s">
        <v>2</v>
      </c>
      <c r="F266" s="149" t="s">
        <v>2</v>
      </c>
      <c r="G266" s="149" t="s">
        <v>176</v>
      </c>
      <c r="H266" s="149" t="s">
        <v>72</v>
      </c>
      <c r="I266" s="149" t="s">
        <v>638</v>
      </c>
      <c r="J266" s="149" t="s">
        <v>642</v>
      </c>
      <c r="K266" s="149" t="s">
        <v>639</v>
      </c>
      <c r="L266" s="150">
        <v>2274177.06</v>
      </c>
      <c r="M266" s="150">
        <v>2195056.71</v>
      </c>
      <c r="N266" s="150">
        <v>2274177.06</v>
      </c>
      <c r="O266" s="151">
        <v>1</v>
      </c>
      <c r="Q266" s="121"/>
    </row>
    <row r="267" spans="1:17" ht="12.75">
      <c r="A267" s="149" t="s">
        <v>72</v>
      </c>
      <c r="B267" s="149" t="s">
        <v>635</v>
      </c>
      <c r="C267" s="149" t="s">
        <v>636</v>
      </c>
      <c r="D267" s="149" t="s">
        <v>666</v>
      </c>
      <c r="E267" s="149" t="s">
        <v>2</v>
      </c>
      <c r="F267" s="149" t="s">
        <v>2</v>
      </c>
      <c r="G267" s="149" t="s">
        <v>176</v>
      </c>
      <c r="H267" s="149" t="s">
        <v>72</v>
      </c>
      <c r="I267" s="149" t="s">
        <v>638</v>
      </c>
      <c r="J267" s="149" t="s">
        <v>643</v>
      </c>
      <c r="K267" s="149" t="s">
        <v>639</v>
      </c>
      <c r="L267" s="150">
        <v>196819.79</v>
      </c>
      <c r="M267" s="150">
        <v>196819.79</v>
      </c>
      <c r="N267" s="150">
        <v>196819.79</v>
      </c>
      <c r="O267" s="151">
        <v>1</v>
      </c>
      <c r="Q267" s="121"/>
    </row>
    <row r="268" spans="1:17" ht="12.75">
      <c r="A268" s="149" t="s">
        <v>72</v>
      </c>
      <c r="B268" s="149" t="s">
        <v>635</v>
      </c>
      <c r="C268" s="149" t="s">
        <v>636</v>
      </c>
      <c r="D268" s="149" t="s">
        <v>666</v>
      </c>
      <c r="E268" s="149" t="s">
        <v>2</v>
      </c>
      <c r="F268" s="149" t="s">
        <v>2</v>
      </c>
      <c r="G268" s="149" t="s">
        <v>176</v>
      </c>
      <c r="H268" s="149" t="s">
        <v>72</v>
      </c>
      <c r="I268" s="149" t="s">
        <v>638</v>
      </c>
      <c r="J268" s="149" t="s">
        <v>644</v>
      </c>
      <c r="K268" s="149" t="s">
        <v>639</v>
      </c>
      <c r="L268" s="150">
        <v>1329220.18</v>
      </c>
      <c r="M268" s="150">
        <v>1129837.1599999999</v>
      </c>
      <c r="N268" s="150">
        <v>1329220.18</v>
      </c>
      <c r="O268" s="151">
        <v>1</v>
      </c>
      <c r="Q268" s="121"/>
    </row>
    <row r="269" spans="1:17" ht="12.75">
      <c r="A269" s="149" t="s">
        <v>72</v>
      </c>
      <c r="B269" s="149" t="s">
        <v>635</v>
      </c>
      <c r="C269" s="149" t="s">
        <v>636</v>
      </c>
      <c r="D269" s="149" t="s">
        <v>666</v>
      </c>
      <c r="E269" s="149" t="s">
        <v>2</v>
      </c>
      <c r="F269" s="149" t="s">
        <v>79</v>
      </c>
      <c r="G269" s="149" t="s">
        <v>2</v>
      </c>
      <c r="H269" s="149" t="s">
        <v>72</v>
      </c>
      <c r="I269" s="149" t="s">
        <v>638</v>
      </c>
      <c r="J269" s="149" t="s">
        <v>383</v>
      </c>
      <c r="K269" s="149" t="s">
        <v>639</v>
      </c>
      <c r="L269" s="150">
        <v>541967.84</v>
      </c>
      <c r="M269" s="150">
        <v>541967.84</v>
      </c>
      <c r="N269" s="150">
        <v>541967.84</v>
      </c>
      <c r="O269" s="151">
        <v>1</v>
      </c>
      <c r="Q269" s="121"/>
    </row>
    <row r="270" spans="1:17" ht="12.75">
      <c r="A270" s="149" t="s">
        <v>72</v>
      </c>
      <c r="B270" s="149" t="s">
        <v>635</v>
      </c>
      <c r="C270" s="149" t="s">
        <v>636</v>
      </c>
      <c r="D270" s="149" t="s">
        <v>667</v>
      </c>
      <c r="E270" s="149" t="s">
        <v>2</v>
      </c>
      <c r="F270" s="149" t="s">
        <v>2</v>
      </c>
      <c r="G270" s="149" t="s">
        <v>2</v>
      </c>
      <c r="H270" s="149" t="s">
        <v>72</v>
      </c>
      <c r="I270" s="149" t="s">
        <v>638</v>
      </c>
      <c r="J270" s="149" t="s">
        <v>642</v>
      </c>
      <c r="K270" s="149" t="s">
        <v>639</v>
      </c>
      <c r="L270" s="150">
        <v>2148350.9800000004</v>
      </c>
      <c r="M270" s="150">
        <v>2049134.55</v>
      </c>
      <c r="N270" s="150">
        <v>2148350.9800000004</v>
      </c>
      <c r="O270" s="151">
        <v>9</v>
      </c>
      <c r="Q270" s="121"/>
    </row>
    <row r="271" spans="1:17" ht="12.75">
      <c r="A271" s="149" t="s">
        <v>72</v>
      </c>
      <c r="B271" s="149" t="s">
        <v>635</v>
      </c>
      <c r="C271" s="149" t="s">
        <v>636</v>
      </c>
      <c r="D271" s="149" t="s">
        <v>667</v>
      </c>
      <c r="E271" s="149" t="s">
        <v>2</v>
      </c>
      <c r="F271" s="149" t="s">
        <v>2</v>
      </c>
      <c r="G271" s="149" t="s">
        <v>2</v>
      </c>
      <c r="H271" s="149" t="s">
        <v>72</v>
      </c>
      <c r="I271" s="149" t="s">
        <v>638</v>
      </c>
      <c r="J271" s="149" t="s">
        <v>644</v>
      </c>
      <c r="K271" s="149" t="s">
        <v>639</v>
      </c>
      <c r="L271" s="150">
        <v>40304.589999999997</v>
      </c>
      <c r="M271" s="150">
        <v>25053.34</v>
      </c>
      <c r="N271" s="150">
        <v>40304.589999999997</v>
      </c>
      <c r="O271" s="151">
        <v>1</v>
      </c>
      <c r="Q271" s="121"/>
    </row>
    <row r="272" spans="1:17" ht="12.75">
      <c r="A272" s="149" t="s">
        <v>72</v>
      </c>
      <c r="B272" s="149" t="s">
        <v>635</v>
      </c>
      <c r="C272" s="149" t="s">
        <v>636</v>
      </c>
      <c r="D272" s="149" t="s">
        <v>667</v>
      </c>
      <c r="E272" s="149" t="s">
        <v>2</v>
      </c>
      <c r="F272" s="149" t="s">
        <v>2</v>
      </c>
      <c r="G272" s="149" t="s">
        <v>176</v>
      </c>
      <c r="H272" s="149" t="s">
        <v>72</v>
      </c>
      <c r="I272" s="149" t="s">
        <v>638</v>
      </c>
      <c r="J272" s="149" t="s">
        <v>383</v>
      </c>
      <c r="K272" s="149" t="s">
        <v>639</v>
      </c>
      <c r="L272" s="150">
        <v>1991507.13</v>
      </c>
      <c r="M272" s="150">
        <v>1958936.3699999999</v>
      </c>
      <c r="N272" s="150">
        <v>1991507.13</v>
      </c>
      <c r="O272" s="151">
        <v>3</v>
      </c>
      <c r="Q272" s="121"/>
    </row>
    <row r="273" spans="1:17" ht="12.75">
      <c r="A273" s="149" t="s">
        <v>72</v>
      </c>
      <c r="B273" s="149" t="s">
        <v>635</v>
      </c>
      <c r="C273" s="149" t="s">
        <v>636</v>
      </c>
      <c r="D273" s="149" t="s">
        <v>667</v>
      </c>
      <c r="E273" s="149" t="s">
        <v>2</v>
      </c>
      <c r="F273" s="149" t="s">
        <v>2</v>
      </c>
      <c r="G273" s="149" t="s">
        <v>176</v>
      </c>
      <c r="H273" s="149" t="s">
        <v>72</v>
      </c>
      <c r="I273" s="149" t="s">
        <v>638</v>
      </c>
      <c r="J273" s="149" t="s">
        <v>642</v>
      </c>
      <c r="K273" s="149" t="s">
        <v>639</v>
      </c>
      <c r="L273" s="150">
        <v>6308290.3200000003</v>
      </c>
      <c r="M273" s="150">
        <v>6162697.0399999991</v>
      </c>
      <c r="N273" s="150">
        <v>6308290.3200000003</v>
      </c>
      <c r="O273" s="151">
        <v>7</v>
      </c>
      <c r="Q273" s="121"/>
    </row>
    <row r="274" spans="1:17" ht="12.75">
      <c r="A274" s="149" t="s">
        <v>72</v>
      </c>
      <c r="B274" s="149" t="s">
        <v>635</v>
      </c>
      <c r="C274" s="149" t="s">
        <v>636</v>
      </c>
      <c r="D274" s="149" t="s">
        <v>667</v>
      </c>
      <c r="E274" s="149" t="s">
        <v>2</v>
      </c>
      <c r="F274" s="149" t="s">
        <v>2</v>
      </c>
      <c r="G274" s="149" t="s">
        <v>176</v>
      </c>
      <c r="H274" s="149" t="s">
        <v>72</v>
      </c>
      <c r="I274" s="149" t="s">
        <v>638</v>
      </c>
      <c r="J274" s="149" t="s">
        <v>644</v>
      </c>
      <c r="K274" s="149" t="s">
        <v>639</v>
      </c>
      <c r="L274" s="150">
        <v>565083.31999999995</v>
      </c>
      <c r="M274" s="150">
        <v>565083.31999999995</v>
      </c>
      <c r="N274" s="150">
        <v>565083.31999999995</v>
      </c>
      <c r="O274" s="151">
        <v>1</v>
      </c>
      <c r="Q274" s="121"/>
    </row>
    <row r="275" spans="1:17" ht="12.75">
      <c r="A275" s="149" t="s">
        <v>72</v>
      </c>
      <c r="B275" s="149" t="s">
        <v>635</v>
      </c>
      <c r="C275" s="149" t="s">
        <v>636</v>
      </c>
      <c r="D275" s="149" t="s">
        <v>667</v>
      </c>
      <c r="E275" s="149" t="s">
        <v>2</v>
      </c>
      <c r="F275" s="149" t="s">
        <v>72</v>
      </c>
      <c r="G275" s="149" t="s">
        <v>2</v>
      </c>
      <c r="H275" s="149" t="s">
        <v>72</v>
      </c>
      <c r="I275" s="149" t="s">
        <v>638</v>
      </c>
      <c r="J275" s="149" t="s">
        <v>642</v>
      </c>
      <c r="K275" s="149" t="s">
        <v>639</v>
      </c>
      <c r="L275" s="150">
        <v>238389.64</v>
      </c>
      <c r="M275" s="150">
        <v>215258.90000000002</v>
      </c>
      <c r="N275" s="150">
        <v>238389.64</v>
      </c>
      <c r="O275" s="151">
        <v>2</v>
      </c>
      <c r="Q275" s="121"/>
    </row>
    <row r="276" spans="1:17" ht="12.75">
      <c r="A276" s="149" t="s">
        <v>72</v>
      </c>
      <c r="B276" s="149" t="s">
        <v>635</v>
      </c>
      <c r="C276" s="149" t="s">
        <v>636</v>
      </c>
      <c r="D276" s="149" t="s">
        <v>667</v>
      </c>
      <c r="E276" s="149" t="s">
        <v>2</v>
      </c>
      <c r="F276" s="149" t="s">
        <v>72</v>
      </c>
      <c r="G276" s="149" t="s">
        <v>176</v>
      </c>
      <c r="H276" s="149" t="s">
        <v>72</v>
      </c>
      <c r="I276" s="149" t="s">
        <v>638</v>
      </c>
      <c r="J276" s="149" t="s">
        <v>383</v>
      </c>
      <c r="K276" s="149" t="s">
        <v>639</v>
      </c>
      <c r="L276" s="150">
        <v>1540410.03</v>
      </c>
      <c r="M276" s="150">
        <v>1532112.15</v>
      </c>
      <c r="N276" s="150">
        <v>1540410.03</v>
      </c>
      <c r="O276" s="151">
        <v>1</v>
      </c>
      <c r="Q276" s="121"/>
    </row>
    <row r="277" spans="1:17" ht="12.75">
      <c r="A277" s="149" t="s">
        <v>72</v>
      </c>
      <c r="B277" s="149" t="s">
        <v>635</v>
      </c>
      <c r="C277" s="149" t="s">
        <v>636</v>
      </c>
      <c r="D277" s="149" t="s">
        <v>667</v>
      </c>
      <c r="E277" s="149" t="s">
        <v>2</v>
      </c>
      <c r="F277" s="149" t="s">
        <v>72</v>
      </c>
      <c r="G277" s="149" t="s">
        <v>176</v>
      </c>
      <c r="H277" s="149" t="s">
        <v>72</v>
      </c>
      <c r="I277" s="149" t="s">
        <v>638</v>
      </c>
      <c r="J277" s="149" t="s">
        <v>642</v>
      </c>
      <c r="K277" s="149" t="s">
        <v>639</v>
      </c>
      <c r="L277" s="150">
        <v>3167535.1</v>
      </c>
      <c r="M277" s="150">
        <v>3008523.09</v>
      </c>
      <c r="N277" s="150">
        <v>3167535.1</v>
      </c>
      <c r="O277" s="151">
        <v>12</v>
      </c>
      <c r="Q277" s="121"/>
    </row>
    <row r="278" spans="1:17" ht="12.75">
      <c r="A278" s="149" t="s">
        <v>72</v>
      </c>
      <c r="B278" s="149" t="s">
        <v>635</v>
      </c>
      <c r="C278" s="149" t="s">
        <v>636</v>
      </c>
      <c r="D278" s="149" t="s">
        <v>667</v>
      </c>
      <c r="E278" s="149" t="s">
        <v>2</v>
      </c>
      <c r="F278" s="149" t="s">
        <v>72</v>
      </c>
      <c r="G278" s="149" t="s">
        <v>176</v>
      </c>
      <c r="H278" s="149" t="s">
        <v>72</v>
      </c>
      <c r="I278" s="149" t="s">
        <v>638</v>
      </c>
      <c r="J278" s="149" t="s">
        <v>644</v>
      </c>
      <c r="K278" s="149" t="s">
        <v>639</v>
      </c>
      <c r="L278" s="150">
        <v>241871.15</v>
      </c>
      <c r="M278" s="150">
        <v>241871.15</v>
      </c>
      <c r="N278" s="150">
        <v>241871.15</v>
      </c>
      <c r="O278" s="151">
        <v>1</v>
      </c>
      <c r="Q278" s="121"/>
    </row>
    <row r="279" spans="1:17" ht="12.75">
      <c r="A279" s="149" t="s">
        <v>72</v>
      </c>
      <c r="B279" s="149" t="s">
        <v>635</v>
      </c>
      <c r="C279" s="149" t="s">
        <v>636</v>
      </c>
      <c r="D279" s="149" t="s">
        <v>667</v>
      </c>
      <c r="E279" s="149" t="s">
        <v>2</v>
      </c>
      <c r="F279" s="149" t="s">
        <v>79</v>
      </c>
      <c r="G279" s="149" t="s">
        <v>176</v>
      </c>
      <c r="H279" s="149" t="s">
        <v>72</v>
      </c>
      <c r="I279" s="149" t="s">
        <v>638</v>
      </c>
      <c r="J279" s="149" t="s">
        <v>642</v>
      </c>
      <c r="K279" s="149" t="s">
        <v>639</v>
      </c>
      <c r="L279" s="150">
        <v>137180.51</v>
      </c>
      <c r="M279" s="150">
        <v>137180.51</v>
      </c>
      <c r="N279" s="150">
        <v>137180.51</v>
      </c>
      <c r="O279" s="151">
        <v>2</v>
      </c>
      <c r="Q279" s="121"/>
    </row>
    <row r="280" spans="1:17" ht="12.75">
      <c r="A280" s="149" t="s">
        <v>79</v>
      </c>
      <c r="B280" s="149" t="s">
        <v>635</v>
      </c>
      <c r="C280" s="149" t="s">
        <v>636</v>
      </c>
      <c r="D280" s="149" t="s">
        <v>668</v>
      </c>
      <c r="E280" s="149" t="s">
        <v>2</v>
      </c>
      <c r="F280" s="149" t="s">
        <v>72</v>
      </c>
      <c r="G280" s="149" t="s">
        <v>176</v>
      </c>
      <c r="H280" s="149" t="s">
        <v>120</v>
      </c>
      <c r="I280" s="149" t="s">
        <v>638</v>
      </c>
      <c r="J280" s="149" t="s">
        <v>662</v>
      </c>
      <c r="K280" s="149" t="s">
        <v>639</v>
      </c>
      <c r="L280" s="150">
        <v>1025206.12</v>
      </c>
      <c r="M280" s="150">
        <v>860045.42</v>
      </c>
      <c r="N280" s="150">
        <v>1025206.12</v>
      </c>
      <c r="O280" s="151">
        <v>1</v>
      </c>
      <c r="Q280" s="121"/>
    </row>
    <row r="281" spans="1:17" ht="12.75">
      <c r="A281" s="149" t="s">
        <v>79</v>
      </c>
      <c r="B281" s="149" t="s">
        <v>635</v>
      </c>
      <c r="C281" s="149" t="s">
        <v>636</v>
      </c>
      <c r="D281" s="149" t="s">
        <v>668</v>
      </c>
      <c r="E281" s="149" t="s">
        <v>2</v>
      </c>
      <c r="F281" s="149" t="s">
        <v>79</v>
      </c>
      <c r="G281" s="149" t="s">
        <v>176</v>
      </c>
      <c r="H281" s="149" t="s">
        <v>120</v>
      </c>
      <c r="I281" s="149" t="s">
        <v>638</v>
      </c>
      <c r="J281" s="149" t="s">
        <v>662</v>
      </c>
      <c r="K281" s="149" t="s">
        <v>639</v>
      </c>
      <c r="L281" s="150">
        <v>8897205.4799999986</v>
      </c>
      <c r="M281" s="150">
        <v>7298615.6200000001</v>
      </c>
      <c r="N281" s="150">
        <v>8897205.4799999986</v>
      </c>
      <c r="O281" s="151">
        <v>11</v>
      </c>
      <c r="Q281" s="121"/>
    </row>
    <row r="282" spans="1:17" ht="12.75">
      <c r="A282" s="149" t="s">
        <v>79</v>
      </c>
      <c r="B282" s="149" t="s">
        <v>635</v>
      </c>
      <c r="C282" s="149" t="s">
        <v>636</v>
      </c>
      <c r="D282" s="149" t="s">
        <v>669</v>
      </c>
      <c r="E282" s="149" t="s">
        <v>2</v>
      </c>
      <c r="F282" s="149" t="s">
        <v>2</v>
      </c>
      <c r="G282" s="149" t="s">
        <v>176</v>
      </c>
      <c r="H282" s="149" t="s">
        <v>120</v>
      </c>
      <c r="I282" s="149" t="s">
        <v>638</v>
      </c>
      <c r="J282" s="149" t="s">
        <v>662</v>
      </c>
      <c r="K282" s="149" t="s">
        <v>639</v>
      </c>
      <c r="L282" s="150">
        <v>1439791.58</v>
      </c>
      <c r="M282" s="150">
        <v>1196003.7</v>
      </c>
      <c r="N282" s="150">
        <v>1439791.58</v>
      </c>
      <c r="O282" s="151">
        <v>3</v>
      </c>
      <c r="Q282" s="121"/>
    </row>
    <row r="283" spans="1:17" ht="12.75">
      <c r="A283" s="149" t="s">
        <v>79</v>
      </c>
      <c r="B283" s="149" t="s">
        <v>635</v>
      </c>
      <c r="C283" s="149" t="s">
        <v>636</v>
      </c>
      <c r="D283" s="149" t="s">
        <v>669</v>
      </c>
      <c r="E283" s="149" t="s">
        <v>2</v>
      </c>
      <c r="F283" s="149" t="s">
        <v>2</v>
      </c>
      <c r="G283" s="149" t="s">
        <v>176</v>
      </c>
      <c r="H283" s="149" t="s">
        <v>120</v>
      </c>
      <c r="I283" s="149" t="s">
        <v>638</v>
      </c>
      <c r="J283" s="149" t="s">
        <v>658</v>
      </c>
      <c r="K283" s="149" t="s">
        <v>639</v>
      </c>
      <c r="L283" s="150">
        <v>154964.43</v>
      </c>
      <c r="M283" s="150">
        <v>100726.88</v>
      </c>
      <c r="N283" s="150">
        <v>154964.43</v>
      </c>
      <c r="O283" s="151">
        <v>1</v>
      </c>
      <c r="Q283" s="121"/>
    </row>
    <row r="284" spans="1:17" ht="12.75">
      <c r="A284" s="149" t="s">
        <v>79</v>
      </c>
      <c r="B284" s="149" t="s">
        <v>635</v>
      </c>
      <c r="C284" s="149" t="s">
        <v>636</v>
      </c>
      <c r="D284" s="149" t="s">
        <v>669</v>
      </c>
      <c r="E284" s="149" t="s">
        <v>2</v>
      </c>
      <c r="F284" s="149" t="s">
        <v>2</v>
      </c>
      <c r="G284" s="149" t="s">
        <v>176</v>
      </c>
      <c r="H284" s="149" t="s">
        <v>120</v>
      </c>
      <c r="I284" s="149" t="s">
        <v>638</v>
      </c>
      <c r="J284" s="149" t="s">
        <v>654</v>
      </c>
      <c r="K284" s="149" t="s">
        <v>639</v>
      </c>
      <c r="L284" s="150">
        <v>2092780.5</v>
      </c>
      <c r="M284" s="150">
        <v>1403872.53</v>
      </c>
      <c r="N284" s="150">
        <v>2092780.5</v>
      </c>
      <c r="O284" s="151">
        <v>1</v>
      </c>
      <c r="Q284" s="121"/>
    </row>
    <row r="285" spans="1:17" ht="12.75">
      <c r="A285" s="149" t="s">
        <v>79</v>
      </c>
      <c r="B285" s="149" t="s">
        <v>635</v>
      </c>
      <c r="C285" s="149" t="s">
        <v>636</v>
      </c>
      <c r="D285" s="149" t="s">
        <v>669</v>
      </c>
      <c r="E285" s="149" t="s">
        <v>2</v>
      </c>
      <c r="F285" s="149" t="s">
        <v>72</v>
      </c>
      <c r="G285" s="149" t="s">
        <v>176</v>
      </c>
      <c r="H285" s="149" t="s">
        <v>120</v>
      </c>
      <c r="I285" s="149" t="s">
        <v>638</v>
      </c>
      <c r="J285" s="149" t="s">
        <v>662</v>
      </c>
      <c r="K285" s="149" t="s">
        <v>639</v>
      </c>
      <c r="L285" s="150">
        <v>7340397.4299999997</v>
      </c>
      <c r="M285" s="150">
        <v>5729467.9000000004</v>
      </c>
      <c r="N285" s="150">
        <v>7340397.4299999997</v>
      </c>
      <c r="O285" s="151">
        <v>5</v>
      </c>
      <c r="Q285" s="121"/>
    </row>
    <row r="286" spans="1:17" ht="12.75">
      <c r="A286" s="149" t="s">
        <v>79</v>
      </c>
      <c r="B286" s="149" t="s">
        <v>635</v>
      </c>
      <c r="C286" s="149" t="s">
        <v>636</v>
      </c>
      <c r="D286" s="149" t="s">
        <v>669</v>
      </c>
      <c r="E286" s="149" t="s">
        <v>2</v>
      </c>
      <c r="F286" s="149" t="s">
        <v>72</v>
      </c>
      <c r="G286" s="149" t="s">
        <v>176</v>
      </c>
      <c r="H286" s="149" t="s">
        <v>120</v>
      </c>
      <c r="I286" s="149" t="s">
        <v>638</v>
      </c>
      <c r="J286" s="149" t="s">
        <v>656</v>
      </c>
      <c r="K286" s="149" t="s">
        <v>639</v>
      </c>
      <c r="L286" s="150">
        <v>2037345.87</v>
      </c>
      <c r="M286" s="150">
        <v>1910818.06</v>
      </c>
      <c r="N286" s="150">
        <v>2037345.87</v>
      </c>
      <c r="O286" s="151">
        <v>4</v>
      </c>
      <c r="Q286" s="121"/>
    </row>
    <row r="287" spans="1:17" ht="12.75">
      <c r="A287" s="149" t="s">
        <v>79</v>
      </c>
      <c r="B287" s="149" t="s">
        <v>635</v>
      </c>
      <c r="C287" s="149" t="s">
        <v>636</v>
      </c>
      <c r="D287" s="149" t="s">
        <v>669</v>
      </c>
      <c r="E287" s="149" t="s">
        <v>2</v>
      </c>
      <c r="F287" s="149" t="s">
        <v>72</v>
      </c>
      <c r="G287" s="149" t="s">
        <v>176</v>
      </c>
      <c r="H287" s="149" t="s">
        <v>120</v>
      </c>
      <c r="I287" s="149" t="s">
        <v>638</v>
      </c>
      <c r="J287" s="149" t="s">
        <v>654</v>
      </c>
      <c r="K287" s="149" t="s">
        <v>639</v>
      </c>
      <c r="L287" s="150">
        <v>1755364.27</v>
      </c>
      <c r="M287" s="150">
        <v>1492059.62</v>
      </c>
      <c r="N287" s="150">
        <v>1755364.27</v>
      </c>
      <c r="O287" s="151">
        <v>1</v>
      </c>
      <c r="Q287" s="121"/>
    </row>
    <row r="288" spans="1:17" ht="12.75">
      <c r="A288" s="149" t="s">
        <v>79</v>
      </c>
      <c r="B288" s="149" t="s">
        <v>635</v>
      </c>
      <c r="C288" s="149" t="s">
        <v>636</v>
      </c>
      <c r="D288" s="149" t="s">
        <v>669</v>
      </c>
      <c r="E288" s="149" t="s">
        <v>2</v>
      </c>
      <c r="F288" s="149" t="s">
        <v>72</v>
      </c>
      <c r="G288" s="149" t="s">
        <v>176</v>
      </c>
      <c r="H288" s="149" t="s">
        <v>120</v>
      </c>
      <c r="I288" s="149" t="s">
        <v>638</v>
      </c>
      <c r="J288" s="149" t="s">
        <v>644</v>
      </c>
      <c r="K288" s="149" t="s">
        <v>639</v>
      </c>
      <c r="L288" s="150">
        <v>110167.26</v>
      </c>
      <c r="M288" s="150">
        <v>109478.21</v>
      </c>
      <c r="N288" s="150">
        <v>110167.26</v>
      </c>
      <c r="O288" s="151">
        <v>1</v>
      </c>
      <c r="Q288" s="121"/>
    </row>
    <row r="289" spans="1:17" ht="12.75">
      <c r="A289" s="149" t="s">
        <v>79</v>
      </c>
      <c r="B289" s="149" t="s">
        <v>635</v>
      </c>
      <c r="C289" s="149" t="s">
        <v>636</v>
      </c>
      <c r="D289" s="149" t="s">
        <v>669</v>
      </c>
      <c r="E289" s="149" t="s">
        <v>2</v>
      </c>
      <c r="F289" s="149" t="s">
        <v>79</v>
      </c>
      <c r="G289" s="149" t="s">
        <v>176</v>
      </c>
      <c r="H289" s="149" t="s">
        <v>120</v>
      </c>
      <c r="I289" s="149" t="s">
        <v>638</v>
      </c>
      <c r="J289" s="149" t="s">
        <v>176</v>
      </c>
      <c r="K289" s="149" t="s">
        <v>639</v>
      </c>
      <c r="L289" s="150">
        <v>386101.3</v>
      </c>
      <c r="M289" s="150">
        <v>250965.84</v>
      </c>
      <c r="N289" s="150">
        <v>386101.3</v>
      </c>
      <c r="O289" s="151">
        <v>1</v>
      </c>
      <c r="Q289" s="121"/>
    </row>
    <row r="290" spans="1:17" ht="12.75">
      <c r="A290" s="149" t="s">
        <v>79</v>
      </c>
      <c r="B290" s="149" t="s">
        <v>635</v>
      </c>
      <c r="C290" s="149" t="s">
        <v>636</v>
      </c>
      <c r="D290" s="149" t="s">
        <v>669</v>
      </c>
      <c r="E290" s="149" t="s">
        <v>2</v>
      </c>
      <c r="F290" s="149" t="s">
        <v>79</v>
      </c>
      <c r="G290" s="149" t="s">
        <v>176</v>
      </c>
      <c r="H290" s="149" t="s">
        <v>120</v>
      </c>
      <c r="I290" s="149" t="s">
        <v>638</v>
      </c>
      <c r="J290" s="149" t="s">
        <v>662</v>
      </c>
      <c r="K290" s="149" t="s">
        <v>639</v>
      </c>
      <c r="L290" s="150">
        <v>5830357.5700000003</v>
      </c>
      <c r="M290" s="150">
        <v>4792556.99</v>
      </c>
      <c r="N290" s="150">
        <v>5830357.5700000003</v>
      </c>
      <c r="O290" s="151">
        <v>12</v>
      </c>
      <c r="Q290" s="121"/>
    </row>
    <row r="291" spans="1:17" ht="12.75">
      <c r="A291" s="149" t="s">
        <v>79</v>
      </c>
      <c r="B291" s="149" t="s">
        <v>635</v>
      </c>
      <c r="C291" s="149" t="s">
        <v>636</v>
      </c>
      <c r="D291" s="149" t="s">
        <v>669</v>
      </c>
      <c r="E291" s="149" t="s">
        <v>2</v>
      </c>
      <c r="F291" s="149" t="s">
        <v>79</v>
      </c>
      <c r="G291" s="149" t="s">
        <v>176</v>
      </c>
      <c r="H291" s="149" t="s">
        <v>120</v>
      </c>
      <c r="I291" s="149" t="s">
        <v>638</v>
      </c>
      <c r="J291" s="149" t="s">
        <v>646</v>
      </c>
      <c r="K291" s="149" t="s">
        <v>639</v>
      </c>
      <c r="L291" s="150">
        <v>218558.68</v>
      </c>
      <c r="M291" s="150">
        <v>218558.68</v>
      </c>
      <c r="N291" s="150">
        <v>218558.68</v>
      </c>
      <c r="O291" s="151">
        <v>1</v>
      </c>
      <c r="Q291" s="121"/>
    </row>
    <row r="292" spans="1:17" ht="12.75">
      <c r="A292" s="149" t="s">
        <v>79</v>
      </c>
      <c r="B292" s="149" t="s">
        <v>635</v>
      </c>
      <c r="C292" s="149" t="s">
        <v>636</v>
      </c>
      <c r="D292" s="149" t="s">
        <v>669</v>
      </c>
      <c r="E292" s="149" t="s">
        <v>2</v>
      </c>
      <c r="F292" s="149" t="s">
        <v>79</v>
      </c>
      <c r="G292" s="149" t="s">
        <v>176</v>
      </c>
      <c r="H292" s="149" t="s">
        <v>120</v>
      </c>
      <c r="I292" s="149" t="s">
        <v>638</v>
      </c>
      <c r="J292" s="149" t="s">
        <v>656</v>
      </c>
      <c r="K292" s="149" t="s">
        <v>639</v>
      </c>
      <c r="L292" s="150">
        <v>5753024.46</v>
      </c>
      <c r="M292" s="150">
        <v>5705759.9699999997</v>
      </c>
      <c r="N292" s="150">
        <v>5753024.46</v>
      </c>
      <c r="O292" s="151">
        <v>5</v>
      </c>
      <c r="Q292" s="121"/>
    </row>
    <row r="293" spans="1:17" ht="12.75">
      <c r="A293" s="149" t="s">
        <v>79</v>
      </c>
      <c r="B293" s="149" t="s">
        <v>635</v>
      </c>
      <c r="C293" s="149" t="s">
        <v>636</v>
      </c>
      <c r="D293" s="149" t="s">
        <v>669</v>
      </c>
      <c r="E293" s="149" t="s">
        <v>2</v>
      </c>
      <c r="F293" s="149" t="s">
        <v>79</v>
      </c>
      <c r="G293" s="149" t="s">
        <v>176</v>
      </c>
      <c r="H293" s="149" t="s">
        <v>120</v>
      </c>
      <c r="I293" s="149" t="s">
        <v>638</v>
      </c>
      <c r="J293" s="149" t="s">
        <v>654</v>
      </c>
      <c r="K293" s="149" t="s">
        <v>639</v>
      </c>
      <c r="L293" s="150">
        <v>7385552.9399999995</v>
      </c>
      <c r="M293" s="150">
        <v>6111944.1399999997</v>
      </c>
      <c r="N293" s="150">
        <v>7385552.9399999995</v>
      </c>
      <c r="O293" s="151">
        <v>2</v>
      </c>
      <c r="Q293" s="121"/>
    </row>
    <row r="294" spans="1:17" ht="12.75">
      <c r="A294" s="149" t="s">
        <v>79</v>
      </c>
      <c r="B294" s="149" t="s">
        <v>635</v>
      </c>
      <c r="C294" s="149" t="s">
        <v>636</v>
      </c>
      <c r="D294" s="149" t="s">
        <v>669</v>
      </c>
      <c r="E294" s="149" t="s">
        <v>120</v>
      </c>
      <c r="F294" s="149" t="s">
        <v>176</v>
      </c>
      <c r="G294" s="149" t="s">
        <v>176</v>
      </c>
      <c r="H294" s="149" t="s">
        <v>120</v>
      </c>
      <c r="I294" s="149" t="s">
        <v>638</v>
      </c>
      <c r="J294" s="149" t="s">
        <v>648</v>
      </c>
      <c r="K294" s="149" t="s">
        <v>639</v>
      </c>
      <c r="L294" s="150">
        <v>14258577.130000001</v>
      </c>
      <c r="M294" s="150">
        <v>13189183.84</v>
      </c>
      <c r="N294" s="150">
        <v>14258577.130000001</v>
      </c>
      <c r="O294" s="151">
        <v>1</v>
      </c>
      <c r="Q294" s="121"/>
    </row>
    <row r="295" spans="1:17" ht="12.75">
      <c r="A295" s="149" t="s">
        <v>79</v>
      </c>
      <c r="B295" s="149" t="s">
        <v>635</v>
      </c>
      <c r="C295" s="149" t="s">
        <v>636</v>
      </c>
      <c r="D295" s="149" t="s">
        <v>670</v>
      </c>
      <c r="E295" s="149" t="s">
        <v>2</v>
      </c>
      <c r="F295" s="149" t="s">
        <v>79</v>
      </c>
      <c r="G295" s="149" t="s">
        <v>176</v>
      </c>
      <c r="H295" s="149" t="s">
        <v>120</v>
      </c>
      <c r="I295" s="149" t="s">
        <v>638</v>
      </c>
      <c r="J295" s="149" t="s">
        <v>656</v>
      </c>
      <c r="K295" s="149" t="s">
        <v>639</v>
      </c>
      <c r="L295" s="150">
        <v>1699672.67</v>
      </c>
      <c r="M295" s="150">
        <v>1699672.67</v>
      </c>
      <c r="N295" s="150">
        <v>1699672.67</v>
      </c>
      <c r="O295" s="151">
        <v>1</v>
      </c>
      <c r="Q295" s="121"/>
    </row>
    <row r="296" spans="1:17" ht="12.75">
      <c r="A296" s="149" t="s">
        <v>79</v>
      </c>
      <c r="B296" s="149" t="s">
        <v>635</v>
      </c>
      <c r="C296" s="149" t="s">
        <v>636</v>
      </c>
      <c r="D296" s="149" t="s">
        <v>671</v>
      </c>
      <c r="E296" s="149" t="s">
        <v>2</v>
      </c>
      <c r="F296" s="149" t="s">
        <v>2</v>
      </c>
      <c r="G296" s="149" t="s">
        <v>2</v>
      </c>
      <c r="H296" s="149" t="s">
        <v>120</v>
      </c>
      <c r="I296" s="149" t="s">
        <v>638</v>
      </c>
      <c r="J296" s="149" t="s">
        <v>640</v>
      </c>
      <c r="K296" s="149" t="s">
        <v>639</v>
      </c>
      <c r="L296" s="150">
        <v>7504293.3499999996</v>
      </c>
      <c r="M296" s="150">
        <v>7377148.8300000001</v>
      </c>
      <c r="N296" s="150">
        <v>7504293.3499999996</v>
      </c>
      <c r="O296" s="151">
        <v>8</v>
      </c>
      <c r="Q296" s="121"/>
    </row>
    <row r="297" spans="1:17" ht="12.75">
      <c r="A297" s="149" t="s">
        <v>79</v>
      </c>
      <c r="B297" s="149" t="s">
        <v>635</v>
      </c>
      <c r="C297" s="149" t="s">
        <v>636</v>
      </c>
      <c r="D297" s="149" t="s">
        <v>671</v>
      </c>
      <c r="E297" s="149" t="s">
        <v>2</v>
      </c>
      <c r="F297" s="149" t="s">
        <v>2</v>
      </c>
      <c r="G297" s="149" t="s">
        <v>2</v>
      </c>
      <c r="H297" s="149" t="s">
        <v>120</v>
      </c>
      <c r="I297" s="149" t="s">
        <v>638</v>
      </c>
      <c r="J297" s="149" t="s">
        <v>656</v>
      </c>
      <c r="K297" s="149" t="s">
        <v>639</v>
      </c>
      <c r="L297" s="150">
        <v>952568.66</v>
      </c>
      <c r="M297" s="150">
        <v>952568.66</v>
      </c>
      <c r="N297" s="150">
        <v>952568.66</v>
      </c>
      <c r="O297" s="151">
        <v>1</v>
      </c>
      <c r="Q297" s="121"/>
    </row>
    <row r="298" spans="1:17" ht="12.75">
      <c r="A298" s="149" t="s">
        <v>79</v>
      </c>
      <c r="B298" s="149" t="s">
        <v>635</v>
      </c>
      <c r="C298" s="149" t="s">
        <v>636</v>
      </c>
      <c r="D298" s="149" t="s">
        <v>671</v>
      </c>
      <c r="E298" s="149" t="s">
        <v>2</v>
      </c>
      <c r="F298" s="149" t="s">
        <v>2</v>
      </c>
      <c r="G298" s="149" t="s">
        <v>2</v>
      </c>
      <c r="H298" s="149" t="s">
        <v>120</v>
      </c>
      <c r="I298" s="149" t="s">
        <v>638</v>
      </c>
      <c r="J298" s="149" t="s">
        <v>653</v>
      </c>
      <c r="K298" s="149" t="s">
        <v>639</v>
      </c>
      <c r="L298" s="150">
        <v>116889.12</v>
      </c>
      <c r="M298" s="150">
        <v>99355.75</v>
      </c>
      <c r="N298" s="150">
        <v>116889.12</v>
      </c>
      <c r="O298" s="151">
        <v>1</v>
      </c>
      <c r="Q298" s="121"/>
    </row>
    <row r="299" spans="1:17" ht="12.75">
      <c r="A299" s="149" t="s">
        <v>79</v>
      </c>
      <c r="B299" s="149" t="s">
        <v>635</v>
      </c>
      <c r="C299" s="149" t="s">
        <v>636</v>
      </c>
      <c r="D299" s="149" t="s">
        <v>671</v>
      </c>
      <c r="E299" s="149" t="s">
        <v>2</v>
      </c>
      <c r="F299" s="149" t="s">
        <v>2</v>
      </c>
      <c r="G299" s="149" t="s">
        <v>2</v>
      </c>
      <c r="H299" s="149" t="s">
        <v>120</v>
      </c>
      <c r="I299" s="149" t="s">
        <v>638</v>
      </c>
      <c r="J299" s="149" t="s">
        <v>654</v>
      </c>
      <c r="K299" s="149" t="s">
        <v>639</v>
      </c>
      <c r="L299" s="150">
        <v>8324090.1500000004</v>
      </c>
      <c r="M299" s="150">
        <v>8210374.4100000011</v>
      </c>
      <c r="N299" s="150">
        <v>8324090.1500000004</v>
      </c>
      <c r="O299" s="151">
        <v>9</v>
      </c>
      <c r="Q299" s="121"/>
    </row>
    <row r="300" spans="1:17" ht="12.75">
      <c r="A300" s="149" t="s">
        <v>79</v>
      </c>
      <c r="B300" s="149" t="s">
        <v>635</v>
      </c>
      <c r="C300" s="149" t="s">
        <v>636</v>
      </c>
      <c r="D300" s="149" t="s">
        <v>671</v>
      </c>
      <c r="E300" s="149" t="s">
        <v>2</v>
      </c>
      <c r="F300" s="149" t="s">
        <v>2</v>
      </c>
      <c r="G300" s="149" t="s">
        <v>2</v>
      </c>
      <c r="H300" s="149" t="s">
        <v>120</v>
      </c>
      <c r="I300" s="149" t="s">
        <v>638</v>
      </c>
      <c r="J300" s="149" t="s">
        <v>644</v>
      </c>
      <c r="K300" s="149" t="s">
        <v>639</v>
      </c>
      <c r="L300" s="150">
        <v>737438.39</v>
      </c>
      <c r="M300" s="150">
        <v>737438.39</v>
      </c>
      <c r="N300" s="150">
        <v>737438.39</v>
      </c>
      <c r="O300" s="151">
        <v>1</v>
      </c>
      <c r="Q300" s="121"/>
    </row>
    <row r="301" spans="1:17" ht="12.75">
      <c r="A301" s="149" t="s">
        <v>79</v>
      </c>
      <c r="B301" s="149" t="s">
        <v>635</v>
      </c>
      <c r="C301" s="149" t="s">
        <v>636</v>
      </c>
      <c r="D301" s="149" t="s">
        <v>671</v>
      </c>
      <c r="E301" s="149" t="s">
        <v>2</v>
      </c>
      <c r="F301" s="149" t="s">
        <v>2</v>
      </c>
      <c r="G301" s="149" t="s">
        <v>176</v>
      </c>
      <c r="H301" s="149" t="s">
        <v>120</v>
      </c>
      <c r="I301" s="149" t="s">
        <v>638</v>
      </c>
      <c r="J301" s="149" t="s">
        <v>640</v>
      </c>
      <c r="K301" s="149" t="s">
        <v>639</v>
      </c>
      <c r="L301" s="150">
        <v>8385899.2600000007</v>
      </c>
      <c r="M301" s="150">
        <v>8314126.1000000006</v>
      </c>
      <c r="N301" s="150">
        <v>8385899.2600000007</v>
      </c>
      <c r="O301" s="151">
        <v>8</v>
      </c>
      <c r="Q301" s="121"/>
    </row>
    <row r="302" spans="1:17" ht="12.75">
      <c r="A302" s="149" t="s">
        <v>79</v>
      </c>
      <c r="B302" s="149" t="s">
        <v>635</v>
      </c>
      <c r="C302" s="149" t="s">
        <v>636</v>
      </c>
      <c r="D302" s="149" t="s">
        <v>671</v>
      </c>
      <c r="E302" s="149" t="s">
        <v>2</v>
      </c>
      <c r="F302" s="149" t="s">
        <v>2</v>
      </c>
      <c r="G302" s="149" t="s">
        <v>176</v>
      </c>
      <c r="H302" s="149" t="s">
        <v>120</v>
      </c>
      <c r="I302" s="149" t="s">
        <v>638</v>
      </c>
      <c r="J302" s="149" t="s">
        <v>656</v>
      </c>
      <c r="K302" s="149" t="s">
        <v>639</v>
      </c>
      <c r="L302" s="150">
        <v>2182776.41</v>
      </c>
      <c r="M302" s="150">
        <v>2182776.41</v>
      </c>
      <c r="N302" s="150">
        <v>2182776.41</v>
      </c>
      <c r="O302" s="151">
        <v>3</v>
      </c>
      <c r="Q302" s="121"/>
    </row>
    <row r="303" spans="1:17" ht="12.75">
      <c r="A303" s="149" t="s">
        <v>79</v>
      </c>
      <c r="B303" s="149" t="s">
        <v>635</v>
      </c>
      <c r="C303" s="149" t="s">
        <v>636</v>
      </c>
      <c r="D303" s="149" t="s">
        <v>671</v>
      </c>
      <c r="E303" s="149" t="s">
        <v>2</v>
      </c>
      <c r="F303" s="149" t="s">
        <v>2</v>
      </c>
      <c r="G303" s="149" t="s">
        <v>176</v>
      </c>
      <c r="H303" s="149" t="s">
        <v>120</v>
      </c>
      <c r="I303" s="149" t="s">
        <v>638</v>
      </c>
      <c r="J303" s="149" t="s">
        <v>653</v>
      </c>
      <c r="K303" s="149" t="s">
        <v>639</v>
      </c>
      <c r="L303" s="150">
        <v>3157948.79</v>
      </c>
      <c r="M303" s="150">
        <v>2798454.5</v>
      </c>
      <c r="N303" s="150">
        <v>3157948.79</v>
      </c>
      <c r="O303" s="151">
        <v>3</v>
      </c>
      <c r="Q303" s="121"/>
    </row>
    <row r="304" spans="1:17" ht="12.75">
      <c r="A304" s="149" t="s">
        <v>79</v>
      </c>
      <c r="B304" s="149" t="s">
        <v>635</v>
      </c>
      <c r="C304" s="149" t="s">
        <v>636</v>
      </c>
      <c r="D304" s="149" t="s">
        <v>671</v>
      </c>
      <c r="E304" s="149" t="s">
        <v>2</v>
      </c>
      <c r="F304" s="149" t="s">
        <v>2</v>
      </c>
      <c r="G304" s="149" t="s">
        <v>176</v>
      </c>
      <c r="H304" s="149" t="s">
        <v>120</v>
      </c>
      <c r="I304" s="149" t="s">
        <v>638</v>
      </c>
      <c r="J304" s="149" t="s">
        <v>642</v>
      </c>
      <c r="K304" s="149" t="s">
        <v>639</v>
      </c>
      <c r="L304" s="150">
        <v>1054374.8899999999</v>
      </c>
      <c r="M304" s="150">
        <v>847857.77</v>
      </c>
      <c r="N304" s="150">
        <v>1054374.8899999999</v>
      </c>
      <c r="O304" s="151">
        <v>1</v>
      </c>
      <c r="Q304" s="121"/>
    </row>
    <row r="305" spans="1:17" ht="12.75">
      <c r="A305" s="149" t="s">
        <v>79</v>
      </c>
      <c r="B305" s="149" t="s">
        <v>635</v>
      </c>
      <c r="C305" s="149" t="s">
        <v>636</v>
      </c>
      <c r="D305" s="149" t="s">
        <v>671</v>
      </c>
      <c r="E305" s="149" t="s">
        <v>2</v>
      </c>
      <c r="F305" s="149" t="s">
        <v>2</v>
      </c>
      <c r="G305" s="149" t="s">
        <v>176</v>
      </c>
      <c r="H305" s="149" t="s">
        <v>120</v>
      </c>
      <c r="I305" s="149" t="s">
        <v>638</v>
      </c>
      <c r="J305" s="149" t="s">
        <v>654</v>
      </c>
      <c r="K305" s="149" t="s">
        <v>639</v>
      </c>
      <c r="L305" s="150">
        <v>19765860.989999998</v>
      </c>
      <c r="M305" s="150">
        <v>19765860.989999998</v>
      </c>
      <c r="N305" s="150">
        <v>19765860.989999998</v>
      </c>
      <c r="O305" s="151">
        <v>3</v>
      </c>
      <c r="Q305" s="121"/>
    </row>
    <row r="306" spans="1:17" ht="12.75">
      <c r="A306" s="149" t="s">
        <v>79</v>
      </c>
      <c r="B306" s="149" t="s">
        <v>635</v>
      </c>
      <c r="C306" s="149" t="s">
        <v>636</v>
      </c>
      <c r="D306" s="149" t="s">
        <v>671</v>
      </c>
      <c r="E306" s="149" t="s">
        <v>2</v>
      </c>
      <c r="F306" s="149" t="s">
        <v>2</v>
      </c>
      <c r="G306" s="149" t="s">
        <v>176</v>
      </c>
      <c r="H306" s="149" t="s">
        <v>120</v>
      </c>
      <c r="I306" s="149" t="s">
        <v>638</v>
      </c>
      <c r="J306" s="149" t="s">
        <v>644</v>
      </c>
      <c r="K306" s="149" t="s">
        <v>639</v>
      </c>
      <c r="L306" s="150">
        <v>2113596.41</v>
      </c>
      <c r="M306" s="150">
        <v>2004945.41</v>
      </c>
      <c r="N306" s="150">
        <v>2113596.41</v>
      </c>
      <c r="O306" s="151">
        <v>3</v>
      </c>
      <c r="Q306" s="121"/>
    </row>
    <row r="307" spans="1:17" ht="12.75">
      <c r="A307" s="149" t="s">
        <v>79</v>
      </c>
      <c r="B307" s="149" t="s">
        <v>635</v>
      </c>
      <c r="C307" s="149" t="s">
        <v>636</v>
      </c>
      <c r="D307" s="149" t="s">
        <v>671</v>
      </c>
      <c r="E307" s="149" t="s">
        <v>2</v>
      </c>
      <c r="F307" s="149" t="s">
        <v>72</v>
      </c>
      <c r="G307" s="149" t="s">
        <v>2</v>
      </c>
      <c r="H307" s="149" t="s">
        <v>120</v>
      </c>
      <c r="I307" s="149" t="s">
        <v>638</v>
      </c>
      <c r="J307" s="149" t="s">
        <v>640</v>
      </c>
      <c r="K307" s="149" t="s">
        <v>639</v>
      </c>
      <c r="L307" s="150">
        <v>4515186.33</v>
      </c>
      <c r="M307" s="150">
        <v>4496334</v>
      </c>
      <c r="N307" s="150">
        <v>4515186.33</v>
      </c>
      <c r="O307" s="151">
        <v>10</v>
      </c>
      <c r="Q307" s="121"/>
    </row>
    <row r="308" spans="1:17" ht="12.75">
      <c r="A308" s="149" t="s">
        <v>79</v>
      </c>
      <c r="B308" s="149" t="s">
        <v>635</v>
      </c>
      <c r="C308" s="149" t="s">
        <v>636</v>
      </c>
      <c r="D308" s="149" t="s">
        <v>671</v>
      </c>
      <c r="E308" s="149" t="s">
        <v>2</v>
      </c>
      <c r="F308" s="149" t="s">
        <v>72</v>
      </c>
      <c r="G308" s="149" t="s">
        <v>2</v>
      </c>
      <c r="H308" s="149" t="s">
        <v>120</v>
      </c>
      <c r="I308" s="149" t="s">
        <v>638</v>
      </c>
      <c r="J308" s="149" t="s">
        <v>656</v>
      </c>
      <c r="K308" s="149" t="s">
        <v>639</v>
      </c>
      <c r="L308" s="150">
        <v>8186523.6999999993</v>
      </c>
      <c r="M308" s="150">
        <v>8186523.6999999993</v>
      </c>
      <c r="N308" s="150">
        <v>8186523.6999999993</v>
      </c>
      <c r="O308" s="151">
        <v>4</v>
      </c>
      <c r="Q308" s="121"/>
    </row>
    <row r="309" spans="1:17" ht="12.75">
      <c r="A309" s="149" t="s">
        <v>79</v>
      </c>
      <c r="B309" s="149" t="s">
        <v>635</v>
      </c>
      <c r="C309" s="149" t="s">
        <v>636</v>
      </c>
      <c r="D309" s="149" t="s">
        <v>671</v>
      </c>
      <c r="E309" s="149" t="s">
        <v>2</v>
      </c>
      <c r="F309" s="149" t="s">
        <v>72</v>
      </c>
      <c r="G309" s="149" t="s">
        <v>2</v>
      </c>
      <c r="H309" s="149" t="s">
        <v>120</v>
      </c>
      <c r="I309" s="149" t="s">
        <v>638</v>
      </c>
      <c r="J309" s="149" t="s">
        <v>653</v>
      </c>
      <c r="K309" s="149" t="s">
        <v>639</v>
      </c>
      <c r="L309" s="150">
        <v>927903.09</v>
      </c>
      <c r="M309" s="150">
        <v>927903.09</v>
      </c>
      <c r="N309" s="150">
        <v>927903.09</v>
      </c>
      <c r="O309" s="151">
        <v>1</v>
      </c>
      <c r="Q309" s="121"/>
    </row>
    <row r="310" spans="1:17" ht="12.75">
      <c r="A310" s="149" t="s">
        <v>79</v>
      </c>
      <c r="B310" s="149" t="s">
        <v>635</v>
      </c>
      <c r="C310" s="149" t="s">
        <v>636</v>
      </c>
      <c r="D310" s="149" t="s">
        <v>671</v>
      </c>
      <c r="E310" s="149" t="s">
        <v>2</v>
      </c>
      <c r="F310" s="149" t="s">
        <v>72</v>
      </c>
      <c r="G310" s="149" t="s">
        <v>2</v>
      </c>
      <c r="H310" s="149" t="s">
        <v>120</v>
      </c>
      <c r="I310" s="149" t="s">
        <v>638</v>
      </c>
      <c r="J310" s="149" t="s">
        <v>654</v>
      </c>
      <c r="K310" s="149" t="s">
        <v>639</v>
      </c>
      <c r="L310" s="150">
        <v>10150920.59</v>
      </c>
      <c r="M310" s="150">
        <v>10138656.52</v>
      </c>
      <c r="N310" s="150">
        <v>10150920.59</v>
      </c>
      <c r="O310" s="151">
        <v>16</v>
      </c>
      <c r="Q310" s="121"/>
    </row>
    <row r="311" spans="1:17" ht="12.75">
      <c r="A311" s="149" t="s">
        <v>79</v>
      </c>
      <c r="B311" s="149" t="s">
        <v>635</v>
      </c>
      <c r="C311" s="149" t="s">
        <v>636</v>
      </c>
      <c r="D311" s="149" t="s">
        <v>671</v>
      </c>
      <c r="E311" s="149" t="s">
        <v>2</v>
      </c>
      <c r="F311" s="149" t="s">
        <v>72</v>
      </c>
      <c r="G311" s="149" t="s">
        <v>176</v>
      </c>
      <c r="H311" s="149" t="s">
        <v>120</v>
      </c>
      <c r="I311" s="149" t="s">
        <v>638</v>
      </c>
      <c r="J311" s="149" t="s">
        <v>640</v>
      </c>
      <c r="K311" s="149" t="s">
        <v>639</v>
      </c>
      <c r="L311" s="150">
        <v>35874519.729999997</v>
      </c>
      <c r="M311" s="150">
        <v>35494893.009999998</v>
      </c>
      <c r="N311" s="150">
        <v>35874519.729999997</v>
      </c>
      <c r="O311" s="151">
        <v>35</v>
      </c>
      <c r="Q311" s="121"/>
    </row>
    <row r="312" spans="1:17" ht="12.75">
      <c r="A312" s="149" t="s">
        <v>79</v>
      </c>
      <c r="B312" s="149" t="s">
        <v>635</v>
      </c>
      <c r="C312" s="149" t="s">
        <v>636</v>
      </c>
      <c r="D312" s="149" t="s">
        <v>671</v>
      </c>
      <c r="E312" s="149" t="s">
        <v>2</v>
      </c>
      <c r="F312" s="149" t="s">
        <v>72</v>
      </c>
      <c r="G312" s="149" t="s">
        <v>176</v>
      </c>
      <c r="H312" s="149" t="s">
        <v>120</v>
      </c>
      <c r="I312" s="149" t="s">
        <v>638</v>
      </c>
      <c r="J312" s="149" t="s">
        <v>662</v>
      </c>
      <c r="K312" s="149" t="s">
        <v>639</v>
      </c>
      <c r="L312" s="150">
        <v>20241580.889999997</v>
      </c>
      <c r="M312" s="150">
        <v>20241580.889999997</v>
      </c>
      <c r="N312" s="150">
        <v>20241580.889999997</v>
      </c>
      <c r="O312" s="151">
        <v>4</v>
      </c>
      <c r="Q312" s="121"/>
    </row>
    <row r="313" spans="1:17" ht="12.75">
      <c r="A313" s="149" t="s">
        <v>79</v>
      </c>
      <c r="B313" s="149" t="s">
        <v>635</v>
      </c>
      <c r="C313" s="149" t="s">
        <v>636</v>
      </c>
      <c r="D313" s="149" t="s">
        <v>671</v>
      </c>
      <c r="E313" s="149" t="s">
        <v>2</v>
      </c>
      <c r="F313" s="149" t="s">
        <v>72</v>
      </c>
      <c r="G313" s="149" t="s">
        <v>176</v>
      </c>
      <c r="H313" s="149" t="s">
        <v>120</v>
      </c>
      <c r="I313" s="149" t="s">
        <v>638</v>
      </c>
      <c r="J313" s="149" t="s">
        <v>656</v>
      </c>
      <c r="K313" s="149" t="s">
        <v>639</v>
      </c>
      <c r="L313" s="150">
        <v>1620084.59</v>
      </c>
      <c r="M313" s="150">
        <v>1620084.59</v>
      </c>
      <c r="N313" s="150">
        <v>1620084.59</v>
      </c>
      <c r="O313" s="151">
        <v>1</v>
      </c>
      <c r="Q313" s="121"/>
    </row>
    <row r="314" spans="1:17" ht="12.75">
      <c r="A314" s="149" t="s">
        <v>79</v>
      </c>
      <c r="B314" s="149" t="s">
        <v>635</v>
      </c>
      <c r="C314" s="149" t="s">
        <v>636</v>
      </c>
      <c r="D314" s="149" t="s">
        <v>671</v>
      </c>
      <c r="E314" s="149" t="s">
        <v>2</v>
      </c>
      <c r="F314" s="149" t="s">
        <v>72</v>
      </c>
      <c r="G314" s="149" t="s">
        <v>176</v>
      </c>
      <c r="H314" s="149" t="s">
        <v>120</v>
      </c>
      <c r="I314" s="149" t="s">
        <v>638</v>
      </c>
      <c r="J314" s="149" t="s">
        <v>653</v>
      </c>
      <c r="K314" s="149" t="s">
        <v>639</v>
      </c>
      <c r="L314" s="150">
        <v>1213264.5</v>
      </c>
      <c r="M314" s="150">
        <v>1213264.5</v>
      </c>
      <c r="N314" s="150">
        <v>1213264.5</v>
      </c>
      <c r="O314" s="151">
        <v>1</v>
      </c>
      <c r="Q314" s="121"/>
    </row>
    <row r="315" spans="1:17" ht="12.75">
      <c r="A315" s="149" t="s">
        <v>79</v>
      </c>
      <c r="B315" s="149" t="s">
        <v>635</v>
      </c>
      <c r="C315" s="149" t="s">
        <v>636</v>
      </c>
      <c r="D315" s="149" t="s">
        <v>671</v>
      </c>
      <c r="E315" s="149" t="s">
        <v>2</v>
      </c>
      <c r="F315" s="149" t="s">
        <v>72</v>
      </c>
      <c r="G315" s="149" t="s">
        <v>176</v>
      </c>
      <c r="H315" s="149" t="s">
        <v>120</v>
      </c>
      <c r="I315" s="149" t="s">
        <v>638</v>
      </c>
      <c r="J315" s="149" t="s">
        <v>642</v>
      </c>
      <c r="K315" s="149" t="s">
        <v>639</v>
      </c>
      <c r="L315" s="150">
        <v>630384.09</v>
      </c>
      <c r="M315" s="150">
        <v>630384.09</v>
      </c>
      <c r="N315" s="150">
        <v>630384.09</v>
      </c>
      <c r="O315" s="151">
        <v>1</v>
      </c>
      <c r="Q315" s="121"/>
    </row>
    <row r="316" spans="1:17" ht="12.75">
      <c r="A316" s="149" t="s">
        <v>79</v>
      </c>
      <c r="B316" s="149" t="s">
        <v>635</v>
      </c>
      <c r="C316" s="149" t="s">
        <v>636</v>
      </c>
      <c r="D316" s="149" t="s">
        <v>671</v>
      </c>
      <c r="E316" s="149" t="s">
        <v>2</v>
      </c>
      <c r="F316" s="149" t="s">
        <v>72</v>
      </c>
      <c r="G316" s="149" t="s">
        <v>176</v>
      </c>
      <c r="H316" s="149" t="s">
        <v>120</v>
      </c>
      <c r="I316" s="149" t="s">
        <v>638</v>
      </c>
      <c r="J316" s="149" t="s">
        <v>654</v>
      </c>
      <c r="K316" s="149" t="s">
        <v>639</v>
      </c>
      <c r="L316" s="150">
        <v>33636645.170000002</v>
      </c>
      <c r="M316" s="150">
        <v>33606521.43</v>
      </c>
      <c r="N316" s="150">
        <v>33636645.170000002</v>
      </c>
      <c r="O316" s="151">
        <v>17</v>
      </c>
      <c r="Q316" s="121"/>
    </row>
    <row r="317" spans="1:17" ht="12.75">
      <c r="A317" s="149" t="s">
        <v>79</v>
      </c>
      <c r="B317" s="149" t="s">
        <v>635</v>
      </c>
      <c r="C317" s="149" t="s">
        <v>636</v>
      </c>
      <c r="D317" s="149" t="s">
        <v>671</v>
      </c>
      <c r="E317" s="149" t="s">
        <v>2</v>
      </c>
      <c r="F317" s="149" t="s">
        <v>72</v>
      </c>
      <c r="G317" s="149" t="s">
        <v>176</v>
      </c>
      <c r="H317" s="149" t="s">
        <v>120</v>
      </c>
      <c r="I317" s="149" t="s">
        <v>638</v>
      </c>
      <c r="J317" s="149" t="s">
        <v>643</v>
      </c>
      <c r="K317" s="149" t="s">
        <v>639</v>
      </c>
      <c r="L317" s="150">
        <v>493048</v>
      </c>
      <c r="M317" s="150">
        <v>493048</v>
      </c>
      <c r="N317" s="150">
        <v>493048</v>
      </c>
      <c r="O317" s="151">
        <v>1</v>
      </c>
      <c r="Q317" s="121"/>
    </row>
    <row r="318" spans="1:17" ht="12.75">
      <c r="A318" s="149" t="s">
        <v>79</v>
      </c>
      <c r="B318" s="149" t="s">
        <v>635</v>
      </c>
      <c r="C318" s="149" t="s">
        <v>636</v>
      </c>
      <c r="D318" s="149" t="s">
        <v>671</v>
      </c>
      <c r="E318" s="149" t="s">
        <v>2</v>
      </c>
      <c r="F318" s="149" t="s">
        <v>72</v>
      </c>
      <c r="G318" s="149" t="s">
        <v>176</v>
      </c>
      <c r="H318" s="149" t="s">
        <v>120</v>
      </c>
      <c r="I318" s="149" t="s">
        <v>638</v>
      </c>
      <c r="J318" s="149" t="s">
        <v>644</v>
      </c>
      <c r="K318" s="149" t="s">
        <v>639</v>
      </c>
      <c r="L318" s="150">
        <v>4832660.3699999992</v>
      </c>
      <c r="M318" s="150">
        <v>4779634.83</v>
      </c>
      <c r="N318" s="150">
        <v>4832660.3699999992</v>
      </c>
      <c r="O318" s="151">
        <v>4</v>
      </c>
      <c r="Q318" s="121"/>
    </row>
    <row r="319" spans="1:17" ht="12.75">
      <c r="A319" s="149" t="s">
        <v>79</v>
      </c>
      <c r="B319" s="149" t="s">
        <v>635</v>
      </c>
      <c r="C319" s="149" t="s">
        <v>636</v>
      </c>
      <c r="D319" s="149" t="s">
        <v>671</v>
      </c>
      <c r="E319" s="149" t="s">
        <v>2</v>
      </c>
      <c r="F319" s="149" t="s">
        <v>79</v>
      </c>
      <c r="G319" s="149" t="s">
        <v>2</v>
      </c>
      <c r="H319" s="149" t="s">
        <v>120</v>
      </c>
      <c r="I319" s="149" t="s">
        <v>638</v>
      </c>
      <c r="J319" s="149" t="s">
        <v>640</v>
      </c>
      <c r="K319" s="149" t="s">
        <v>639</v>
      </c>
      <c r="L319" s="150">
        <v>5815783.6800000006</v>
      </c>
      <c r="M319" s="150">
        <v>5815783.6800000006</v>
      </c>
      <c r="N319" s="150">
        <v>5815783.6800000006</v>
      </c>
      <c r="O319" s="151">
        <v>6</v>
      </c>
      <c r="Q319" s="121"/>
    </row>
    <row r="320" spans="1:17" ht="12.75">
      <c r="A320" s="149" t="s">
        <v>79</v>
      </c>
      <c r="B320" s="149" t="s">
        <v>635</v>
      </c>
      <c r="C320" s="149" t="s">
        <v>636</v>
      </c>
      <c r="D320" s="149" t="s">
        <v>671</v>
      </c>
      <c r="E320" s="149" t="s">
        <v>2</v>
      </c>
      <c r="F320" s="149" t="s">
        <v>79</v>
      </c>
      <c r="G320" s="149" t="s">
        <v>2</v>
      </c>
      <c r="H320" s="149" t="s">
        <v>120</v>
      </c>
      <c r="I320" s="149" t="s">
        <v>638</v>
      </c>
      <c r="J320" s="149" t="s">
        <v>656</v>
      </c>
      <c r="K320" s="149" t="s">
        <v>639</v>
      </c>
      <c r="L320" s="150">
        <v>1495609.02</v>
      </c>
      <c r="M320" s="150">
        <v>1495609.02</v>
      </c>
      <c r="N320" s="150">
        <v>1495609.02</v>
      </c>
      <c r="O320" s="151">
        <v>3</v>
      </c>
      <c r="Q320" s="121"/>
    </row>
    <row r="321" spans="1:17" ht="12.75">
      <c r="A321" s="149" t="s">
        <v>79</v>
      </c>
      <c r="B321" s="149" t="s">
        <v>635</v>
      </c>
      <c r="C321" s="149" t="s">
        <v>636</v>
      </c>
      <c r="D321" s="149" t="s">
        <v>671</v>
      </c>
      <c r="E321" s="149" t="s">
        <v>2</v>
      </c>
      <c r="F321" s="149" t="s">
        <v>79</v>
      </c>
      <c r="G321" s="149" t="s">
        <v>2</v>
      </c>
      <c r="H321" s="149" t="s">
        <v>120</v>
      </c>
      <c r="I321" s="149" t="s">
        <v>638</v>
      </c>
      <c r="J321" s="149" t="s">
        <v>661</v>
      </c>
      <c r="K321" s="149" t="s">
        <v>639</v>
      </c>
      <c r="L321" s="150">
        <v>1734483.47</v>
      </c>
      <c r="M321" s="150">
        <v>1734483.47</v>
      </c>
      <c r="N321" s="150">
        <v>1734483.47</v>
      </c>
      <c r="O321" s="151">
        <v>1</v>
      </c>
      <c r="Q321" s="121"/>
    </row>
    <row r="322" spans="1:17" ht="12.75">
      <c r="A322" s="149" t="s">
        <v>79</v>
      </c>
      <c r="B322" s="149" t="s">
        <v>635</v>
      </c>
      <c r="C322" s="149" t="s">
        <v>636</v>
      </c>
      <c r="D322" s="149" t="s">
        <v>671</v>
      </c>
      <c r="E322" s="149" t="s">
        <v>2</v>
      </c>
      <c r="F322" s="149" t="s">
        <v>79</v>
      </c>
      <c r="G322" s="149" t="s">
        <v>2</v>
      </c>
      <c r="H322" s="149" t="s">
        <v>120</v>
      </c>
      <c r="I322" s="149" t="s">
        <v>638</v>
      </c>
      <c r="J322" s="149" t="s">
        <v>654</v>
      </c>
      <c r="K322" s="149" t="s">
        <v>639</v>
      </c>
      <c r="L322" s="150">
        <v>10570571.539999999</v>
      </c>
      <c r="M322" s="150">
        <v>10570571.539999999</v>
      </c>
      <c r="N322" s="150">
        <v>10570571.539999999</v>
      </c>
      <c r="O322" s="151">
        <v>12</v>
      </c>
      <c r="Q322" s="121"/>
    </row>
    <row r="323" spans="1:17" ht="12.75">
      <c r="A323" s="149" t="s">
        <v>79</v>
      </c>
      <c r="B323" s="149" t="s">
        <v>635</v>
      </c>
      <c r="C323" s="149" t="s">
        <v>636</v>
      </c>
      <c r="D323" s="149" t="s">
        <v>671</v>
      </c>
      <c r="E323" s="149" t="s">
        <v>2</v>
      </c>
      <c r="F323" s="149" t="s">
        <v>79</v>
      </c>
      <c r="G323" s="149" t="s">
        <v>176</v>
      </c>
      <c r="H323" s="149" t="s">
        <v>120</v>
      </c>
      <c r="I323" s="149" t="s">
        <v>638</v>
      </c>
      <c r="J323" s="149" t="s">
        <v>640</v>
      </c>
      <c r="K323" s="149" t="s">
        <v>639</v>
      </c>
      <c r="L323" s="150">
        <v>22749226.789999995</v>
      </c>
      <c r="M323" s="150">
        <v>22336053.010000002</v>
      </c>
      <c r="N323" s="150">
        <v>22749226.789999995</v>
      </c>
      <c r="O323" s="151">
        <v>37</v>
      </c>
      <c r="Q323" s="121"/>
    </row>
    <row r="324" spans="1:17" ht="12.75">
      <c r="A324" s="149" t="s">
        <v>79</v>
      </c>
      <c r="B324" s="149" t="s">
        <v>635</v>
      </c>
      <c r="C324" s="149" t="s">
        <v>636</v>
      </c>
      <c r="D324" s="149" t="s">
        <v>671</v>
      </c>
      <c r="E324" s="149" t="s">
        <v>2</v>
      </c>
      <c r="F324" s="149" t="s">
        <v>79</v>
      </c>
      <c r="G324" s="149" t="s">
        <v>176</v>
      </c>
      <c r="H324" s="149" t="s">
        <v>120</v>
      </c>
      <c r="I324" s="149" t="s">
        <v>638</v>
      </c>
      <c r="J324" s="149" t="s">
        <v>662</v>
      </c>
      <c r="K324" s="149" t="s">
        <v>639</v>
      </c>
      <c r="L324" s="150">
        <v>2846279.37</v>
      </c>
      <c r="M324" s="150">
        <v>2846279.37</v>
      </c>
      <c r="N324" s="150">
        <v>2846279.37</v>
      </c>
      <c r="O324" s="151">
        <v>2</v>
      </c>
      <c r="Q324" s="121"/>
    </row>
    <row r="325" spans="1:17" ht="12.75">
      <c r="A325" s="149" t="s">
        <v>79</v>
      </c>
      <c r="B325" s="149" t="s">
        <v>635</v>
      </c>
      <c r="C325" s="149" t="s">
        <v>636</v>
      </c>
      <c r="D325" s="149" t="s">
        <v>671</v>
      </c>
      <c r="E325" s="149" t="s">
        <v>2</v>
      </c>
      <c r="F325" s="149" t="s">
        <v>79</v>
      </c>
      <c r="G325" s="149" t="s">
        <v>176</v>
      </c>
      <c r="H325" s="149" t="s">
        <v>120</v>
      </c>
      <c r="I325" s="149" t="s">
        <v>638</v>
      </c>
      <c r="J325" s="149" t="s">
        <v>656</v>
      </c>
      <c r="K325" s="149" t="s">
        <v>639</v>
      </c>
      <c r="L325" s="150">
        <v>6927230.3700000001</v>
      </c>
      <c r="M325" s="150">
        <v>6927230.3700000001</v>
      </c>
      <c r="N325" s="150">
        <v>6927230.3700000001</v>
      </c>
      <c r="O325" s="151">
        <v>6</v>
      </c>
      <c r="Q325" s="121"/>
    </row>
    <row r="326" spans="1:17" ht="12.75">
      <c r="A326" s="149" t="s">
        <v>79</v>
      </c>
      <c r="B326" s="149" t="s">
        <v>635</v>
      </c>
      <c r="C326" s="149" t="s">
        <v>636</v>
      </c>
      <c r="D326" s="149" t="s">
        <v>671</v>
      </c>
      <c r="E326" s="149" t="s">
        <v>2</v>
      </c>
      <c r="F326" s="149" t="s">
        <v>79</v>
      </c>
      <c r="G326" s="149" t="s">
        <v>176</v>
      </c>
      <c r="H326" s="149" t="s">
        <v>120</v>
      </c>
      <c r="I326" s="149" t="s">
        <v>638</v>
      </c>
      <c r="J326" s="149" t="s">
        <v>653</v>
      </c>
      <c r="K326" s="149" t="s">
        <v>639</v>
      </c>
      <c r="L326" s="150">
        <v>432183.63</v>
      </c>
      <c r="M326" s="150">
        <v>367356.08</v>
      </c>
      <c r="N326" s="150">
        <v>432183.63</v>
      </c>
      <c r="O326" s="151">
        <v>1</v>
      </c>
      <c r="Q326" s="121"/>
    </row>
    <row r="327" spans="1:17" ht="12.75">
      <c r="A327" s="149" t="s">
        <v>79</v>
      </c>
      <c r="B327" s="149" t="s">
        <v>635</v>
      </c>
      <c r="C327" s="149" t="s">
        <v>636</v>
      </c>
      <c r="D327" s="149" t="s">
        <v>671</v>
      </c>
      <c r="E327" s="149" t="s">
        <v>2</v>
      </c>
      <c r="F327" s="149" t="s">
        <v>79</v>
      </c>
      <c r="G327" s="149" t="s">
        <v>176</v>
      </c>
      <c r="H327" s="149" t="s">
        <v>120</v>
      </c>
      <c r="I327" s="149" t="s">
        <v>638</v>
      </c>
      <c r="J327" s="149" t="s">
        <v>654</v>
      </c>
      <c r="K327" s="149" t="s">
        <v>639</v>
      </c>
      <c r="L327" s="150">
        <v>17118620.379999999</v>
      </c>
      <c r="M327" s="150">
        <v>16629629.920000002</v>
      </c>
      <c r="N327" s="150">
        <v>17118620.379999999</v>
      </c>
      <c r="O327" s="151">
        <v>17</v>
      </c>
      <c r="Q327" s="121"/>
    </row>
    <row r="328" spans="1:17" ht="12.75">
      <c r="A328" s="149" t="s">
        <v>79</v>
      </c>
      <c r="B328" s="149" t="s">
        <v>635</v>
      </c>
      <c r="C328" s="149" t="s">
        <v>636</v>
      </c>
      <c r="D328" s="149" t="s">
        <v>671</v>
      </c>
      <c r="E328" s="149" t="s">
        <v>2</v>
      </c>
      <c r="F328" s="149" t="s">
        <v>79</v>
      </c>
      <c r="G328" s="149" t="s">
        <v>176</v>
      </c>
      <c r="H328" s="149" t="s">
        <v>120</v>
      </c>
      <c r="I328" s="149" t="s">
        <v>638</v>
      </c>
      <c r="J328" s="149" t="s">
        <v>644</v>
      </c>
      <c r="K328" s="149" t="s">
        <v>639</v>
      </c>
      <c r="L328" s="150">
        <v>390501.17</v>
      </c>
      <c r="M328" s="150">
        <v>331926</v>
      </c>
      <c r="N328" s="150">
        <v>390501.17</v>
      </c>
      <c r="O328" s="151">
        <v>1</v>
      </c>
      <c r="Q328" s="121"/>
    </row>
    <row r="329" spans="1:17" ht="12.75">
      <c r="A329" s="149" t="s">
        <v>79</v>
      </c>
      <c r="B329" s="149" t="s">
        <v>635</v>
      </c>
      <c r="C329" s="149" t="s">
        <v>636</v>
      </c>
      <c r="D329" s="149" t="s">
        <v>672</v>
      </c>
      <c r="E329" s="149" t="s">
        <v>2</v>
      </c>
      <c r="F329" s="149" t="s">
        <v>2</v>
      </c>
      <c r="G329" s="149" t="s">
        <v>2</v>
      </c>
      <c r="H329" s="149" t="s">
        <v>120</v>
      </c>
      <c r="I329" s="149" t="s">
        <v>638</v>
      </c>
      <c r="J329" s="149" t="s">
        <v>640</v>
      </c>
      <c r="K329" s="149" t="s">
        <v>639</v>
      </c>
      <c r="L329" s="150">
        <v>6556559.2899999991</v>
      </c>
      <c r="M329" s="150">
        <v>6556559.2899999991</v>
      </c>
      <c r="N329" s="150">
        <v>6556559.2899999991</v>
      </c>
      <c r="O329" s="151">
        <v>3</v>
      </c>
      <c r="Q329" s="121"/>
    </row>
    <row r="330" spans="1:17" ht="12.75">
      <c r="A330" s="149" t="s">
        <v>79</v>
      </c>
      <c r="B330" s="149" t="s">
        <v>635</v>
      </c>
      <c r="C330" s="149" t="s">
        <v>636</v>
      </c>
      <c r="D330" s="149" t="s">
        <v>672</v>
      </c>
      <c r="E330" s="149" t="s">
        <v>2</v>
      </c>
      <c r="F330" s="149" t="s">
        <v>2</v>
      </c>
      <c r="G330" s="149" t="s">
        <v>2</v>
      </c>
      <c r="H330" s="149" t="s">
        <v>120</v>
      </c>
      <c r="I330" s="149" t="s">
        <v>638</v>
      </c>
      <c r="J330" s="149" t="s">
        <v>658</v>
      </c>
      <c r="K330" s="149" t="s">
        <v>639</v>
      </c>
      <c r="L330" s="150">
        <v>596032.27</v>
      </c>
      <c r="M330" s="150">
        <v>384440.82</v>
      </c>
      <c r="N330" s="150">
        <v>596032.27</v>
      </c>
      <c r="O330" s="151">
        <v>3</v>
      </c>
      <c r="Q330" s="121"/>
    </row>
    <row r="331" spans="1:17" ht="12.75">
      <c r="A331" s="149" t="s">
        <v>79</v>
      </c>
      <c r="B331" s="149" t="s">
        <v>635</v>
      </c>
      <c r="C331" s="149" t="s">
        <v>636</v>
      </c>
      <c r="D331" s="149" t="s">
        <v>672</v>
      </c>
      <c r="E331" s="149" t="s">
        <v>2</v>
      </c>
      <c r="F331" s="149" t="s">
        <v>2</v>
      </c>
      <c r="G331" s="149" t="s">
        <v>2</v>
      </c>
      <c r="H331" s="149" t="s">
        <v>120</v>
      </c>
      <c r="I331" s="149" t="s">
        <v>638</v>
      </c>
      <c r="J331" s="149" t="s">
        <v>656</v>
      </c>
      <c r="K331" s="149" t="s">
        <v>639</v>
      </c>
      <c r="L331" s="150">
        <v>1802385.57</v>
      </c>
      <c r="M331" s="150">
        <v>1587170.81</v>
      </c>
      <c r="N331" s="150">
        <v>1802385.57</v>
      </c>
      <c r="O331" s="151">
        <v>2</v>
      </c>
      <c r="Q331" s="121"/>
    </row>
    <row r="332" spans="1:17" ht="12.75">
      <c r="A332" s="149" t="s">
        <v>79</v>
      </c>
      <c r="B332" s="149" t="s">
        <v>635</v>
      </c>
      <c r="C332" s="149" t="s">
        <v>636</v>
      </c>
      <c r="D332" s="149" t="s">
        <v>672</v>
      </c>
      <c r="E332" s="149" t="s">
        <v>2</v>
      </c>
      <c r="F332" s="149" t="s">
        <v>2</v>
      </c>
      <c r="G332" s="149" t="s">
        <v>2</v>
      </c>
      <c r="H332" s="149" t="s">
        <v>120</v>
      </c>
      <c r="I332" s="149" t="s">
        <v>638</v>
      </c>
      <c r="J332" s="149" t="s">
        <v>642</v>
      </c>
      <c r="K332" s="149" t="s">
        <v>639</v>
      </c>
      <c r="L332" s="150">
        <v>664501.24</v>
      </c>
      <c r="M332" s="150">
        <v>664501.24</v>
      </c>
      <c r="N332" s="150">
        <v>664501.24</v>
      </c>
      <c r="O332" s="151">
        <v>1</v>
      </c>
      <c r="Q332" s="121"/>
    </row>
    <row r="333" spans="1:17" ht="12.75">
      <c r="A333" s="149" t="s">
        <v>79</v>
      </c>
      <c r="B333" s="149" t="s">
        <v>635</v>
      </c>
      <c r="C333" s="149" t="s">
        <v>636</v>
      </c>
      <c r="D333" s="149" t="s">
        <v>672</v>
      </c>
      <c r="E333" s="149" t="s">
        <v>2</v>
      </c>
      <c r="F333" s="149" t="s">
        <v>2</v>
      </c>
      <c r="G333" s="149" t="s">
        <v>2</v>
      </c>
      <c r="H333" s="149" t="s">
        <v>120</v>
      </c>
      <c r="I333" s="149" t="s">
        <v>638</v>
      </c>
      <c r="J333" s="149" t="s">
        <v>654</v>
      </c>
      <c r="K333" s="149" t="s">
        <v>639</v>
      </c>
      <c r="L333" s="150">
        <v>6780896.6400000006</v>
      </c>
      <c r="M333" s="150">
        <v>5986531.8399999989</v>
      </c>
      <c r="N333" s="150">
        <v>6780896.6400000006</v>
      </c>
      <c r="O333" s="151">
        <v>12</v>
      </c>
      <c r="Q333" s="121"/>
    </row>
    <row r="334" spans="1:17" ht="12.75">
      <c r="A334" s="149" t="s">
        <v>79</v>
      </c>
      <c r="B334" s="149" t="s">
        <v>635</v>
      </c>
      <c r="C334" s="149" t="s">
        <v>636</v>
      </c>
      <c r="D334" s="149" t="s">
        <v>672</v>
      </c>
      <c r="E334" s="149" t="s">
        <v>2</v>
      </c>
      <c r="F334" s="149" t="s">
        <v>2</v>
      </c>
      <c r="G334" s="149" t="s">
        <v>2</v>
      </c>
      <c r="H334" s="149" t="s">
        <v>120</v>
      </c>
      <c r="I334" s="149" t="s">
        <v>638</v>
      </c>
      <c r="J334" s="149" t="s">
        <v>644</v>
      </c>
      <c r="K334" s="149" t="s">
        <v>639</v>
      </c>
      <c r="L334" s="150">
        <v>1894456.55</v>
      </c>
      <c r="M334" s="150">
        <v>1218223.6099999999</v>
      </c>
      <c r="N334" s="150">
        <v>1894456.55</v>
      </c>
      <c r="O334" s="151">
        <v>6</v>
      </c>
      <c r="Q334" s="121"/>
    </row>
    <row r="335" spans="1:17" ht="12.75">
      <c r="A335" s="149" t="s">
        <v>79</v>
      </c>
      <c r="B335" s="149" t="s">
        <v>635</v>
      </c>
      <c r="C335" s="149" t="s">
        <v>636</v>
      </c>
      <c r="D335" s="149" t="s">
        <v>672</v>
      </c>
      <c r="E335" s="149" t="s">
        <v>2</v>
      </c>
      <c r="F335" s="149" t="s">
        <v>2</v>
      </c>
      <c r="G335" s="149" t="s">
        <v>176</v>
      </c>
      <c r="H335" s="149" t="s">
        <v>120</v>
      </c>
      <c r="I335" s="149" t="s">
        <v>638</v>
      </c>
      <c r="J335" s="149" t="s">
        <v>640</v>
      </c>
      <c r="K335" s="149" t="s">
        <v>639</v>
      </c>
      <c r="L335" s="150">
        <v>9131296.8000000007</v>
      </c>
      <c r="M335" s="150">
        <v>4857998.76</v>
      </c>
      <c r="N335" s="150">
        <v>9131296.8000000007</v>
      </c>
      <c r="O335" s="151">
        <v>12</v>
      </c>
      <c r="Q335" s="121"/>
    </row>
    <row r="336" spans="1:17" ht="12.75">
      <c r="A336" s="149" t="s">
        <v>79</v>
      </c>
      <c r="B336" s="149" t="s">
        <v>635</v>
      </c>
      <c r="C336" s="149" t="s">
        <v>636</v>
      </c>
      <c r="D336" s="149" t="s">
        <v>672</v>
      </c>
      <c r="E336" s="149" t="s">
        <v>2</v>
      </c>
      <c r="F336" s="149" t="s">
        <v>2</v>
      </c>
      <c r="G336" s="149" t="s">
        <v>176</v>
      </c>
      <c r="H336" s="149" t="s">
        <v>120</v>
      </c>
      <c r="I336" s="149" t="s">
        <v>638</v>
      </c>
      <c r="J336" s="149" t="s">
        <v>644</v>
      </c>
      <c r="K336" s="149" t="s">
        <v>639</v>
      </c>
      <c r="L336" s="150">
        <v>140617.59</v>
      </c>
      <c r="M336" s="150">
        <v>109216.42</v>
      </c>
      <c r="N336" s="150">
        <v>140617.59</v>
      </c>
      <c r="O336" s="151">
        <v>3</v>
      </c>
      <c r="Q336" s="121"/>
    </row>
    <row r="337" spans="1:17" ht="12.75">
      <c r="A337" s="149" t="s">
        <v>79</v>
      </c>
      <c r="B337" s="149" t="s">
        <v>635</v>
      </c>
      <c r="C337" s="149" t="s">
        <v>636</v>
      </c>
      <c r="D337" s="149" t="s">
        <v>672</v>
      </c>
      <c r="E337" s="149" t="s">
        <v>2</v>
      </c>
      <c r="F337" s="149" t="s">
        <v>72</v>
      </c>
      <c r="G337" s="149" t="s">
        <v>2</v>
      </c>
      <c r="H337" s="149" t="s">
        <v>120</v>
      </c>
      <c r="I337" s="149" t="s">
        <v>638</v>
      </c>
      <c r="J337" s="149" t="s">
        <v>640</v>
      </c>
      <c r="K337" s="149" t="s">
        <v>639</v>
      </c>
      <c r="L337" s="150">
        <v>475603.41</v>
      </c>
      <c r="M337" s="150">
        <v>309194.99</v>
      </c>
      <c r="N337" s="150">
        <v>475603.41</v>
      </c>
      <c r="O337" s="151">
        <v>1</v>
      </c>
      <c r="Q337" s="121"/>
    </row>
    <row r="338" spans="1:17" ht="12.75">
      <c r="A338" s="149" t="s">
        <v>79</v>
      </c>
      <c r="B338" s="149" t="s">
        <v>635</v>
      </c>
      <c r="C338" s="149" t="s">
        <v>636</v>
      </c>
      <c r="D338" s="149" t="s">
        <v>672</v>
      </c>
      <c r="E338" s="149" t="s">
        <v>2</v>
      </c>
      <c r="F338" s="149" t="s">
        <v>72</v>
      </c>
      <c r="G338" s="149" t="s">
        <v>2</v>
      </c>
      <c r="H338" s="149" t="s">
        <v>120</v>
      </c>
      <c r="I338" s="149" t="s">
        <v>638</v>
      </c>
      <c r="J338" s="149" t="s">
        <v>658</v>
      </c>
      <c r="K338" s="149" t="s">
        <v>639</v>
      </c>
      <c r="L338" s="150">
        <v>1307728.2700000003</v>
      </c>
      <c r="M338" s="150">
        <v>749959.33000000007</v>
      </c>
      <c r="N338" s="150">
        <v>1307728.2700000003</v>
      </c>
      <c r="O338" s="151">
        <v>9</v>
      </c>
      <c r="Q338" s="121"/>
    </row>
    <row r="339" spans="1:17" ht="12.75">
      <c r="A339" s="149" t="s">
        <v>79</v>
      </c>
      <c r="B339" s="149" t="s">
        <v>635</v>
      </c>
      <c r="C339" s="149" t="s">
        <v>636</v>
      </c>
      <c r="D339" s="149" t="s">
        <v>672</v>
      </c>
      <c r="E339" s="149" t="s">
        <v>2</v>
      </c>
      <c r="F339" s="149" t="s">
        <v>72</v>
      </c>
      <c r="G339" s="149" t="s">
        <v>2</v>
      </c>
      <c r="H339" s="149" t="s">
        <v>120</v>
      </c>
      <c r="I339" s="149" t="s">
        <v>638</v>
      </c>
      <c r="J339" s="149" t="s">
        <v>656</v>
      </c>
      <c r="K339" s="149" t="s">
        <v>639</v>
      </c>
      <c r="L339" s="150">
        <v>144749.82</v>
      </c>
      <c r="M339" s="150">
        <v>144749.82</v>
      </c>
      <c r="N339" s="150">
        <v>144749.82</v>
      </c>
      <c r="O339" s="151">
        <v>1</v>
      </c>
      <c r="Q339" s="121"/>
    </row>
    <row r="340" spans="1:17" ht="12.75">
      <c r="A340" s="149" t="s">
        <v>79</v>
      </c>
      <c r="B340" s="149" t="s">
        <v>635</v>
      </c>
      <c r="C340" s="149" t="s">
        <v>636</v>
      </c>
      <c r="D340" s="149" t="s">
        <v>672</v>
      </c>
      <c r="E340" s="149" t="s">
        <v>2</v>
      </c>
      <c r="F340" s="149" t="s">
        <v>72</v>
      </c>
      <c r="G340" s="149" t="s">
        <v>2</v>
      </c>
      <c r="H340" s="149" t="s">
        <v>120</v>
      </c>
      <c r="I340" s="149" t="s">
        <v>638</v>
      </c>
      <c r="J340" s="149" t="s">
        <v>654</v>
      </c>
      <c r="K340" s="149" t="s">
        <v>639</v>
      </c>
      <c r="L340" s="150">
        <v>6490814.4299999997</v>
      </c>
      <c r="M340" s="150">
        <v>5420817.4699999997</v>
      </c>
      <c r="N340" s="150">
        <v>6490814.4299999997</v>
      </c>
      <c r="O340" s="151">
        <v>9</v>
      </c>
      <c r="Q340" s="121"/>
    </row>
    <row r="341" spans="1:17" ht="12.75">
      <c r="A341" s="149" t="s">
        <v>79</v>
      </c>
      <c r="B341" s="149" t="s">
        <v>635</v>
      </c>
      <c r="C341" s="149" t="s">
        <v>636</v>
      </c>
      <c r="D341" s="149" t="s">
        <v>672</v>
      </c>
      <c r="E341" s="149" t="s">
        <v>2</v>
      </c>
      <c r="F341" s="149" t="s">
        <v>72</v>
      </c>
      <c r="G341" s="149" t="s">
        <v>2</v>
      </c>
      <c r="H341" s="149" t="s">
        <v>120</v>
      </c>
      <c r="I341" s="149" t="s">
        <v>638</v>
      </c>
      <c r="J341" s="149" t="s">
        <v>644</v>
      </c>
      <c r="K341" s="149" t="s">
        <v>639</v>
      </c>
      <c r="L341" s="150">
        <v>3378679.1500000004</v>
      </c>
      <c r="M341" s="150">
        <v>2076825.6999999995</v>
      </c>
      <c r="N341" s="150">
        <v>3378679.1500000004</v>
      </c>
      <c r="O341" s="151">
        <v>13</v>
      </c>
      <c r="Q341" s="121"/>
    </row>
    <row r="342" spans="1:17" ht="12.75">
      <c r="A342" s="149" t="s">
        <v>79</v>
      </c>
      <c r="B342" s="149" t="s">
        <v>635</v>
      </c>
      <c r="C342" s="149" t="s">
        <v>636</v>
      </c>
      <c r="D342" s="149" t="s">
        <v>672</v>
      </c>
      <c r="E342" s="149" t="s">
        <v>2</v>
      </c>
      <c r="F342" s="149" t="s">
        <v>72</v>
      </c>
      <c r="G342" s="149" t="s">
        <v>176</v>
      </c>
      <c r="H342" s="149" t="s">
        <v>120</v>
      </c>
      <c r="I342" s="149" t="s">
        <v>638</v>
      </c>
      <c r="J342" s="149" t="s">
        <v>640</v>
      </c>
      <c r="K342" s="149" t="s">
        <v>639</v>
      </c>
      <c r="L342" s="150">
        <v>4673689.16</v>
      </c>
      <c r="M342" s="150">
        <v>3398410.15</v>
      </c>
      <c r="N342" s="150">
        <v>4673689.16</v>
      </c>
      <c r="O342" s="151">
        <v>12</v>
      </c>
      <c r="Q342" s="121"/>
    </row>
    <row r="343" spans="1:17" ht="12.75">
      <c r="A343" s="149" t="s">
        <v>79</v>
      </c>
      <c r="B343" s="149" t="s">
        <v>635</v>
      </c>
      <c r="C343" s="149" t="s">
        <v>636</v>
      </c>
      <c r="D343" s="149" t="s">
        <v>672</v>
      </c>
      <c r="E343" s="149" t="s">
        <v>2</v>
      </c>
      <c r="F343" s="149" t="s">
        <v>72</v>
      </c>
      <c r="G343" s="149" t="s">
        <v>176</v>
      </c>
      <c r="H343" s="149" t="s">
        <v>120</v>
      </c>
      <c r="I343" s="149" t="s">
        <v>638</v>
      </c>
      <c r="J343" s="149" t="s">
        <v>658</v>
      </c>
      <c r="K343" s="149" t="s">
        <v>639</v>
      </c>
      <c r="L343" s="150">
        <v>126508.19</v>
      </c>
      <c r="M343" s="150">
        <v>105780.14</v>
      </c>
      <c r="N343" s="150">
        <v>126508.19</v>
      </c>
      <c r="O343" s="151">
        <v>2</v>
      </c>
      <c r="Q343" s="121"/>
    </row>
    <row r="344" spans="1:17" ht="12.75">
      <c r="A344" s="149" t="s">
        <v>79</v>
      </c>
      <c r="B344" s="149" t="s">
        <v>635</v>
      </c>
      <c r="C344" s="149" t="s">
        <v>636</v>
      </c>
      <c r="D344" s="149" t="s">
        <v>672</v>
      </c>
      <c r="E344" s="149" t="s">
        <v>2</v>
      </c>
      <c r="F344" s="149" t="s">
        <v>72</v>
      </c>
      <c r="G344" s="149" t="s">
        <v>176</v>
      </c>
      <c r="H344" s="149" t="s">
        <v>120</v>
      </c>
      <c r="I344" s="149" t="s">
        <v>638</v>
      </c>
      <c r="J344" s="149" t="s">
        <v>656</v>
      </c>
      <c r="K344" s="149" t="s">
        <v>639</v>
      </c>
      <c r="L344" s="150">
        <v>1329110.25</v>
      </c>
      <c r="M344" s="150">
        <v>1247456.69</v>
      </c>
      <c r="N344" s="150">
        <v>1329110.25</v>
      </c>
      <c r="O344" s="151">
        <v>2</v>
      </c>
      <c r="Q344" s="121"/>
    </row>
    <row r="345" spans="1:17" ht="12.75">
      <c r="A345" s="149" t="s">
        <v>79</v>
      </c>
      <c r="B345" s="149" t="s">
        <v>635</v>
      </c>
      <c r="C345" s="149" t="s">
        <v>636</v>
      </c>
      <c r="D345" s="149" t="s">
        <v>672</v>
      </c>
      <c r="E345" s="149" t="s">
        <v>2</v>
      </c>
      <c r="F345" s="149" t="s">
        <v>72</v>
      </c>
      <c r="G345" s="149" t="s">
        <v>176</v>
      </c>
      <c r="H345" s="149" t="s">
        <v>120</v>
      </c>
      <c r="I345" s="149" t="s">
        <v>638</v>
      </c>
      <c r="J345" s="149" t="s">
        <v>654</v>
      </c>
      <c r="K345" s="149" t="s">
        <v>639</v>
      </c>
      <c r="L345" s="150">
        <v>6021160.9099999992</v>
      </c>
      <c r="M345" s="150">
        <v>5654638.9400000004</v>
      </c>
      <c r="N345" s="150">
        <v>6021160.9099999992</v>
      </c>
      <c r="O345" s="151">
        <v>7</v>
      </c>
      <c r="Q345" s="121"/>
    </row>
    <row r="346" spans="1:17" ht="12.75">
      <c r="A346" s="149" t="s">
        <v>79</v>
      </c>
      <c r="B346" s="149" t="s">
        <v>635</v>
      </c>
      <c r="C346" s="149" t="s">
        <v>636</v>
      </c>
      <c r="D346" s="149" t="s">
        <v>672</v>
      </c>
      <c r="E346" s="149" t="s">
        <v>2</v>
      </c>
      <c r="F346" s="149" t="s">
        <v>72</v>
      </c>
      <c r="G346" s="149" t="s">
        <v>176</v>
      </c>
      <c r="H346" s="149" t="s">
        <v>120</v>
      </c>
      <c r="I346" s="149" t="s">
        <v>638</v>
      </c>
      <c r="J346" s="149" t="s">
        <v>644</v>
      </c>
      <c r="K346" s="149" t="s">
        <v>639</v>
      </c>
      <c r="L346" s="150">
        <v>1438028.4000000001</v>
      </c>
      <c r="M346" s="150">
        <v>1313768.46</v>
      </c>
      <c r="N346" s="150">
        <v>1438028.4000000001</v>
      </c>
      <c r="O346" s="151">
        <v>7</v>
      </c>
      <c r="Q346" s="121"/>
    </row>
    <row r="347" spans="1:17" ht="12.75">
      <c r="A347" s="149" t="s">
        <v>79</v>
      </c>
      <c r="B347" s="149" t="s">
        <v>635</v>
      </c>
      <c r="C347" s="149" t="s">
        <v>636</v>
      </c>
      <c r="D347" s="149" t="s">
        <v>672</v>
      </c>
      <c r="E347" s="149" t="s">
        <v>2</v>
      </c>
      <c r="F347" s="149" t="s">
        <v>79</v>
      </c>
      <c r="G347" s="149" t="s">
        <v>2</v>
      </c>
      <c r="H347" s="149" t="s">
        <v>120</v>
      </c>
      <c r="I347" s="149" t="s">
        <v>638</v>
      </c>
      <c r="J347" s="149" t="s">
        <v>656</v>
      </c>
      <c r="K347" s="149" t="s">
        <v>639</v>
      </c>
      <c r="L347" s="150">
        <v>186637.15</v>
      </c>
      <c r="M347" s="150">
        <v>186637.15</v>
      </c>
      <c r="N347" s="150">
        <v>186637.15</v>
      </c>
      <c r="O347" s="151">
        <v>1</v>
      </c>
      <c r="Q347" s="121"/>
    </row>
    <row r="348" spans="1:17" ht="12.75">
      <c r="A348" s="149" t="s">
        <v>79</v>
      </c>
      <c r="B348" s="149" t="s">
        <v>635</v>
      </c>
      <c r="C348" s="149" t="s">
        <v>636</v>
      </c>
      <c r="D348" s="149" t="s">
        <v>672</v>
      </c>
      <c r="E348" s="149" t="s">
        <v>2</v>
      </c>
      <c r="F348" s="149" t="s">
        <v>79</v>
      </c>
      <c r="G348" s="149" t="s">
        <v>2</v>
      </c>
      <c r="H348" s="149" t="s">
        <v>120</v>
      </c>
      <c r="I348" s="149" t="s">
        <v>638</v>
      </c>
      <c r="J348" s="149" t="s">
        <v>654</v>
      </c>
      <c r="K348" s="149" t="s">
        <v>639</v>
      </c>
      <c r="L348" s="150">
        <v>15090557.180000002</v>
      </c>
      <c r="M348" s="150">
        <v>11906497.16</v>
      </c>
      <c r="N348" s="150">
        <v>15090557.180000002</v>
      </c>
      <c r="O348" s="151">
        <v>7</v>
      </c>
      <c r="Q348" s="121"/>
    </row>
    <row r="349" spans="1:17" ht="12.75">
      <c r="A349" s="149" t="s">
        <v>79</v>
      </c>
      <c r="B349" s="149" t="s">
        <v>635</v>
      </c>
      <c r="C349" s="149" t="s">
        <v>636</v>
      </c>
      <c r="D349" s="149" t="s">
        <v>672</v>
      </c>
      <c r="E349" s="149" t="s">
        <v>2</v>
      </c>
      <c r="F349" s="149" t="s">
        <v>79</v>
      </c>
      <c r="G349" s="149" t="s">
        <v>2</v>
      </c>
      <c r="H349" s="149" t="s">
        <v>120</v>
      </c>
      <c r="I349" s="149" t="s">
        <v>638</v>
      </c>
      <c r="J349" s="149" t="s">
        <v>644</v>
      </c>
      <c r="K349" s="149" t="s">
        <v>639</v>
      </c>
      <c r="L349" s="150">
        <v>1043655.6300000001</v>
      </c>
      <c r="M349" s="150">
        <v>923775.3899999999</v>
      </c>
      <c r="N349" s="150">
        <v>1043655.6300000001</v>
      </c>
      <c r="O349" s="151">
        <v>14</v>
      </c>
      <c r="Q349" s="121"/>
    </row>
    <row r="350" spans="1:17" ht="12.75">
      <c r="A350" s="149" t="s">
        <v>79</v>
      </c>
      <c r="B350" s="149" t="s">
        <v>635</v>
      </c>
      <c r="C350" s="149" t="s">
        <v>636</v>
      </c>
      <c r="D350" s="149" t="s">
        <v>672</v>
      </c>
      <c r="E350" s="149" t="s">
        <v>2</v>
      </c>
      <c r="F350" s="149" t="s">
        <v>79</v>
      </c>
      <c r="G350" s="149" t="s">
        <v>176</v>
      </c>
      <c r="H350" s="149" t="s">
        <v>120</v>
      </c>
      <c r="I350" s="149" t="s">
        <v>638</v>
      </c>
      <c r="J350" s="149" t="s">
        <v>640</v>
      </c>
      <c r="K350" s="149" t="s">
        <v>639</v>
      </c>
      <c r="L350" s="150">
        <v>479187.51</v>
      </c>
      <c r="M350" s="150">
        <v>407309.38</v>
      </c>
      <c r="N350" s="150">
        <v>479187.51</v>
      </c>
      <c r="O350" s="151">
        <v>3</v>
      </c>
      <c r="Q350" s="121"/>
    </row>
    <row r="351" spans="1:17" ht="12.75">
      <c r="A351" s="149" t="s">
        <v>79</v>
      </c>
      <c r="B351" s="149" t="s">
        <v>635</v>
      </c>
      <c r="C351" s="149" t="s">
        <v>636</v>
      </c>
      <c r="D351" s="149" t="s">
        <v>672</v>
      </c>
      <c r="E351" s="149" t="s">
        <v>2</v>
      </c>
      <c r="F351" s="149" t="s">
        <v>79</v>
      </c>
      <c r="G351" s="149" t="s">
        <v>176</v>
      </c>
      <c r="H351" s="149" t="s">
        <v>120</v>
      </c>
      <c r="I351" s="149" t="s">
        <v>638</v>
      </c>
      <c r="J351" s="149" t="s">
        <v>658</v>
      </c>
      <c r="K351" s="149" t="s">
        <v>639</v>
      </c>
      <c r="L351" s="150">
        <v>430406.5</v>
      </c>
      <c r="M351" s="150">
        <v>325820.51</v>
      </c>
      <c r="N351" s="150">
        <v>430406.5</v>
      </c>
      <c r="O351" s="151">
        <v>2</v>
      </c>
      <c r="Q351" s="121"/>
    </row>
    <row r="352" spans="1:17" ht="12.75">
      <c r="A352" s="149" t="s">
        <v>79</v>
      </c>
      <c r="B352" s="149" t="s">
        <v>635</v>
      </c>
      <c r="C352" s="149" t="s">
        <v>636</v>
      </c>
      <c r="D352" s="149" t="s">
        <v>672</v>
      </c>
      <c r="E352" s="149" t="s">
        <v>2</v>
      </c>
      <c r="F352" s="149" t="s">
        <v>79</v>
      </c>
      <c r="G352" s="149" t="s">
        <v>176</v>
      </c>
      <c r="H352" s="149" t="s">
        <v>120</v>
      </c>
      <c r="I352" s="149" t="s">
        <v>638</v>
      </c>
      <c r="J352" s="149" t="s">
        <v>654</v>
      </c>
      <c r="K352" s="149" t="s">
        <v>639</v>
      </c>
      <c r="L352" s="150">
        <v>5768587.8000000007</v>
      </c>
      <c r="M352" s="150">
        <v>5740927.5900000008</v>
      </c>
      <c r="N352" s="150">
        <v>5768587.8000000007</v>
      </c>
      <c r="O352" s="151">
        <v>3</v>
      </c>
      <c r="Q352" s="121"/>
    </row>
    <row r="353" spans="1:17" ht="12.75">
      <c r="A353" s="149" t="s">
        <v>79</v>
      </c>
      <c r="B353" s="149" t="s">
        <v>635</v>
      </c>
      <c r="C353" s="149" t="s">
        <v>636</v>
      </c>
      <c r="D353" s="149" t="s">
        <v>672</v>
      </c>
      <c r="E353" s="149" t="s">
        <v>2</v>
      </c>
      <c r="F353" s="149" t="s">
        <v>79</v>
      </c>
      <c r="G353" s="149" t="s">
        <v>176</v>
      </c>
      <c r="H353" s="149" t="s">
        <v>120</v>
      </c>
      <c r="I353" s="149" t="s">
        <v>638</v>
      </c>
      <c r="J353" s="149" t="s">
        <v>644</v>
      </c>
      <c r="K353" s="149" t="s">
        <v>639</v>
      </c>
      <c r="L353" s="150">
        <v>518905.29000000004</v>
      </c>
      <c r="M353" s="150">
        <v>332080.64000000001</v>
      </c>
      <c r="N353" s="150">
        <v>518905.29000000004</v>
      </c>
      <c r="O353" s="151">
        <v>3</v>
      </c>
      <c r="Q353" s="121"/>
    </row>
    <row r="354" spans="1:17" ht="12.75">
      <c r="A354" s="149" t="s">
        <v>79</v>
      </c>
      <c r="B354" s="149" t="s">
        <v>635</v>
      </c>
      <c r="C354" s="149" t="s">
        <v>636</v>
      </c>
      <c r="D354" s="149" t="s">
        <v>672</v>
      </c>
      <c r="E354" s="149" t="s">
        <v>120</v>
      </c>
      <c r="F354" s="149" t="s">
        <v>176</v>
      </c>
      <c r="G354" s="149" t="s">
        <v>176</v>
      </c>
      <c r="H354" s="149" t="s">
        <v>120</v>
      </c>
      <c r="I354" s="149" t="s">
        <v>638</v>
      </c>
      <c r="J354" s="149" t="s">
        <v>648</v>
      </c>
      <c r="K354" s="149" t="s">
        <v>639</v>
      </c>
      <c r="L354" s="150">
        <v>11467313.470000001</v>
      </c>
      <c r="M354" s="150">
        <v>10607264.960000001</v>
      </c>
      <c r="N354" s="150">
        <v>11467313.470000001</v>
      </c>
      <c r="O354" s="151">
        <v>1</v>
      </c>
      <c r="Q354" s="121"/>
    </row>
    <row r="355" spans="1:17" ht="12.75">
      <c r="A355" s="149" t="s">
        <v>79</v>
      </c>
      <c r="B355" s="149" t="s">
        <v>635</v>
      </c>
      <c r="C355" s="149" t="s">
        <v>636</v>
      </c>
      <c r="D355" s="149" t="s">
        <v>673</v>
      </c>
      <c r="E355" s="149" t="s">
        <v>2</v>
      </c>
      <c r="F355" s="149" t="s">
        <v>2</v>
      </c>
      <c r="G355" s="149" t="s">
        <v>176</v>
      </c>
      <c r="H355" s="149" t="s">
        <v>120</v>
      </c>
      <c r="I355" s="149" t="s">
        <v>638</v>
      </c>
      <c r="J355" s="149" t="s">
        <v>640</v>
      </c>
      <c r="K355" s="149" t="s">
        <v>639</v>
      </c>
      <c r="L355" s="150">
        <v>302962.21000000002</v>
      </c>
      <c r="M355" s="150">
        <v>302962.21000000002</v>
      </c>
      <c r="N355" s="150">
        <v>302962.21000000002</v>
      </c>
      <c r="O355" s="151">
        <v>1</v>
      </c>
      <c r="Q355" s="121"/>
    </row>
    <row r="356" spans="1:17" ht="12.75">
      <c r="A356" s="149" t="s">
        <v>79</v>
      </c>
      <c r="B356" s="149" t="s">
        <v>635</v>
      </c>
      <c r="C356" s="149" t="s">
        <v>636</v>
      </c>
      <c r="D356" s="149" t="s">
        <v>673</v>
      </c>
      <c r="E356" s="149" t="s">
        <v>2</v>
      </c>
      <c r="F356" s="149" t="s">
        <v>2</v>
      </c>
      <c r="G356" s="149" t="s">
        <v>176</v>
      </c>
      <c r="H356" s="149" t="s">
        <v>120</v>
      </c>
      <c r="I356" s="149" t="s">
        <v>638</v>
      </c>
      <c r="J356" s="149" t="s">
        <v>662</v>
      </c>
      <c r="K356" s="149" t="s">
        <v>639</v>
      </c>
      <c r="L356" s="150">
        <v>3055689.34</v>
      </c>
      <c r="M356" s="150">
        <v>2208346.69</v>
      </c>
      <c r="N356" s="150">
        <v>3055689.34</v>
      </c>
      <c r="O356" s="151">
        <v>1</v>
      </c>
      <c r="Q356" s="121"/>
    </row>
    <row r="357" spans="1:17" ht="12.75">
      <c r="A357" s="149" t="s">
        <v>79</v>
      </c>
      <c r="B357" s="149" t="s">
        <v>635</v>
      </c>
      <c r="C357" s="149" t="s">
        <v>636</v>
      </c>
      <c r="D357" s="149" t="s">
        <v>673</v>
      </c>
      <c r="E357" s="149" t="s">
        <v>2</v>
      </c>
      <c r="F357" s="149" t="s">
        <v>72</v>
      </c>
      <c r="G357" s="149" t="s">
        <v>176</v>
      </c>
      <c r="H357" s="149" t="s">
        <v>120</v>
      </c>
      <c r="I357" s="149" t="s">
        <v>638</v>
      </c>
      <c r="J357" s="149" t="s">
        <v>640</v>
      </c>
      <c r="K357" s="149" t="s">
        <v>639</v>
      </c>
      <c r="L357" s="150">
        <v>39913.43</v>
      </c>
      <c r="M357" s="150">
        <v>33926.410000000003</v>
      </c>
      <c r="N357" s="150">
        <v>39913.43</v>
      </c>
      <c r="O357" s="151">
        <v>1</v>
      </c>
      <c r="Q357" s="121"/>
    </row>
    <row r="358" spans="1:17" ht="12.75">
      <c r="A358" s="149" t="s">
        <v>79</v>
      </c>
      <c r="B358" s="149" t="s">
        <v>635</v>
      </c>
      <c r="C358" s="149" t="s">
        <v>636</v>
      </c>
      <c r="D358" s="149" t="s">
        <v>673</v>
      </c>
      <c r="E358" s="149" t="s">
        <v>2</v>
      </c>
      <c r="F358" s="149" t="s">
        <v>72</v>
      </c>
      <c r="G358" s="149" t="s">
        <v>176</v>
      </c>
      <c r="H358" s="149" t="s">
        <v>120</v>
      </c>
      <c r="I358" s="149" t="s">
        <v>638</v>
      </c>
      <c r="J358" s="149" t="s">
        <v>662</v>
      </c>
      <c r="K358" s="149" t="s">
        <v>639</v>
      </c>
      <c r="L358" s="150">
        <v>893439.2</v>
      </c>
      <c r="M358" s="150">
        <v>497975.18999999994</v>
      </c>
      <c r="N358" s="150">
        <v>893439.2</v>
      </c>
      <c r="O358" s="151">
        <v>3</v>
      </c>
      <c r="Q358" s="121"/>
    </row>
    <row r="359" spans="1:17" ht="12.75">
      <c r="A359" s="149" t="s">
        <v>79</v>
      </c>
      <c r="B359" s="149" t="s">
        <v>635</v>
      </c>
      <c r="C359" s="149" t="s">
        <v>636</v>
      </c>
      <c r="D359" s="149" t="s">
        <v>673</v>
      </c>
      <c r="E359" s="149" t="s">
        <v>2</v>
      </c>
      <c r="F359" s="149" t="s">
        <v>72</v>
      </c>
      <c r="G359" s="149" t="s">
        <v>176</v>
      </c>
      <c r="H359" s="149" t="s">
        <v>120</v>
      </c>
      <c r="I359" s="149" t="s">
        <v>638</v>
      </c>
      <c r="J359" s="149" t="s">
        <v>647</v>
      </c>
      <c r="K359" s="149" t="s">
        <v>639</v>
      </c>
      <c r="L359" s="150">
        <v>204252.06</v>
      </c>
      <c r="M359" s="150">
        <v>163401.65</v>
      </c>
      <c r="N359" s="150">
        <v>204252.06</v>
      </c>
      <c r="O359" s="151">
        <v>1</v>
      </c>
      <c r="Q359" s="121"/>
    </row>
    <row r="360" spans="1:17" ht="12.75">
      <c r="A360" s="149" t="s">
        <v>79</v>
      </c>
      <c r="B360" s="149" t="s">
        <v>635</v>
      </c>
      <c r="C360" s="149" t="s">
        <v>636</v>
      </c>
      <c r="D360" s="149" t="s">
        <v>673</v>
      </c>
      <c r="E360" s="149" t="s">
        <v>2</v>
      </c>
      <c r="F360" s="149" t="s">
        <v>72</v>
      </c>
      <c r="G360" s="149" t="s">
        <v>176</v>
      </c>
      <c r="H360" s="149" t="s">
        <v>120</v>
      </c>
      <c r="I360" s="149" t="s">
        <v>638</v>
      </c>
      <c r="J360" s="149" t="s">
        <v>656</v>
      </c>
      <c r="K360" s="149" t="s">
        <v>639</v>
      </c>
      <c r="L360" s="150">
        <v>84041.98</v>
      </c>
      <c r="M360" s="150">
        <v>84041.98</v>
      </c>
      <c r="N360" s="150">
        <v>84041.98</v>
      </c>
      <c r="O360" s="151">
        <v>1</v>
      </c>
      <c r="Q360" s="121"/>
    </row>
    <row r="361" spans="1:17" ht="12.75">
      <c r="A361" s="149" t="s">
        <v>79</v>
      </c>
      <c r="B361" s="149" t="s">
        <v>635</v>
      </c>
      <c r="C361" s="149" t="s">
        <v>636</v>
      </c>
      <c r="D361" s="149" t="s">
        <v>673</v>
      </c>
      <c r="E361" s="149" t="s">
        <v>2</v>
      </c>
      <c r="F361" s="149" t="s">
        <v>72</v>
      </c>
      <c r="G361" s="149" t="s">
        <v>176</v>
      </c>
      <c r="H361" s="149" t="s">
        <v>120</v>
      </c>
      <c r="I361" s="149" t="s">
        <v>638</v>
      </c>
      <c r="J361" s="149" t="s">
        <v>642</v>
      </c>
      <c r="K361" s="149" t="s">
        <v>639</v>
      </c>
      <c r="L361" s="150">
        <v>681939.38</v>
      </c>
      <c r="M361" s="150">
        <v>354013.42</v>
      </c>
      <c r="N361" s="150">
        <v>681939.38</v>
      </c>
      <c r="O361" s="151">
        <v>1</v>
      </c>
      <c r="Q361" s="121"/>
    </row>
    <row r="362" spans="1:17" ht="12.75">
      <c r="A362" s="149" t="s">
        <v>79</v>
      </c>
      <c r="B362" s="149" t="s">
        <v>635</v>
      </c>
      <c r="C362" s="149" t="s">
        <v>636</v>
      </c>
      <c r="D362" s="149" t="s">
        <v>673</v>
      </c>
      <c r="E362" s="149" t="s">
        <v>2</v>
      </c>
      <c r="F362" s="149" t="s">
        <v>79</v>
      </c>
      <c r="G362" s="149" t="s">
        <v>176</v>
      </c>
      <c r="H362" s="149" t="s">
        <v>120</v>
      </c>
      <c r="I362" s="149" t="s">
        <v>638</v>
      </c>
      <c r="J362" s="149" t="s">
        <v>662</v>
      </c>
      <c r="K362" s="149" t="s">
        <v>639</v>
      </c>
      <c r="L362" s="150">
        <v>7563499.4000000004</v>
      </c>
      <c r="M362" s="150">
        <v>5424323.9500000002</v>
      </c>
      <c r="N362" s="150">
        <v>7563499.4000000004</v>
      </c>
      <c r="O362" s="151">
        <v>4</v>
      </c>
      <c r="Q362" s="121"/>
    </row>
    <row r="363" spans="1:17" ht="12.75">
      <c r="A363" s="149" t="s">
        <v>79</v>
      </c>
      <c r="B363" s="149" t="s">
        <v>635</v>
      </c>
      <c r="C363" s="149" t="s">
        <v>636</v>
      </c>
      <c r="D363" s="149" t="s">
        <v>674</v>
      </c>
      <c r="E363" s="149" t="s">
        <v>2</v>
      </c>
      <c r="F363" s="149" t="s">
        <v>2</v>
      </c>
      <c r="G363" s="149" t="s">
        <v>2</v>
      </c>
      <c r="H363" s="149" t="s">
        <v>120</v>
      </c>
      <c r="I363" s="149" t="s">
        <v>638</v>
      </c>
      <c r="J363" s="149" t="s">
        <v>640</v>
      </c>
      <c r="K363" s="149" t="s">
        <v>639</v>
      </c>
      <c r="L363" s="150">
        <v>7598675.7599999998</v>
      </c>
      <c r="M363" s="150">
        <v>7598675.7599999998</v>
      </c>
      <c r="N363" s="150">
        <v>7598675.7599999998</v>
      </c>
      <c r="O363" s="151">
        <v>2</v>
      </c>
      <c r="Q363" s="121"/>
    </row>
    <row r="364" spans="1:17" ht="12.75">
      <c r="A364" s="149" t="s">
        <v>79</v>
      </c>
      <c r="B364" s="149" t="s">
        <v>635</v>
      </c>
      <c r="C364" s="149" t="s">
        <v>636</v>
      </c>
      <c r="D364" s="149" t="s">
        <v>674</v>
      </c>
      <c r="E364" s="149" t="s">
        <v>2</v>
      </c>
      <c r="F364" s="149" t="s">
        <v>2</v>
      </c>
      <c r="G364" s="149" t="s">
        <v>2</v>
      </c>
      <c r="H364" s="149" t="s">
        <v>120</v>
      </c>
      <c r="I364" s="149" t="s">
        <v>638</v>
      </c>
      <c r="J364" s="149" t="s">
        <v>380</v>
      </c>
      <c r="K364" s="149" t="s">
        <v>639</v>
      </c>
      <c r="L364" s="150">
        <v>5250786.49</v>
      </c>
      <c r="M364" s="150">
        <v>4463168.5199999996</v>
      </c>
      <c r="N364" s="150">
        <v>5250786.49</v>
      </c>
      <c r="O364" s="151">
        <v>1</v>
      </c>
      <c r="Q364" s="121"/>
    </row>
    <row r="365" spans="1:17" ht="12.75">
      <c r="A365" s="149" t="s">
        <v>79</v>
      </c>
      <c r="B365" s="149" t="s">
        <v>635</v>
      </c>
      <c r="C365" s="149" t="s">
        <v>636</v>
      </c>
      <c r="D365" s="149" t="s">
        <v>674</v>
      </c>
      <c r="E365" s="149" t="s">
        <v>2</v>
      </c>
      <c r="F365" s="149" t="s">
        <v>2</v>
      </c>
      <c r="G365" s="149" t="s">
        <v>2</v>
      </c>
      <c r="H365" s="149" t="s">
        <v>120</v>
      </c>
      <c r="I365" s="149" t="s">
        <v>638</v>
      </c>
      <c r="J365" s="149" t="s">
        <v>654</v>
      </c>
      <c r="K365" s="149" t="s">
        <v>639</v>
      </c>
      <c r="L365" s="150">
        <v>26175862.120000001</v>
      </c>
      <c r="M365" s="150">
        <v>20464307.949999999</v>
      </c>
      <c r="N365" s="150">
        <v>26175862.120000001</v>
      </c>
      <c r="O365" s="151">
        <v>2</v>
      </c>
      <c r="Q365" s="121"/>
    </row>
    <row r="366" spans="1:17" ht="12.75">
      <c r="A366" s="149" t="s">
        <v>79</v>
      </c>
      <c r="B366" s="149" t="s">
        <v>635</v>
      </c>
      <c r="C366" s="149" t="s">
        <v>636</v>
      </c>
      <c r="D366" s="149" t="s">
        <v>674</v>
      </c>
      <c r="E366" s="149" t="s">
        <v>2</v>
      </c>
      <c r="F366" s="149" t="s">
        <v>2</v>
      </c>
      <c r="G366" s="149" t="s">
        <v>176</v>
      </c>
      <c r="H366" s="149" t="s">
        <v>120</v>
      </c>
      <c r="I366" s="149" t="s">
        <v>638</v>
      </c>
      <c r="J366" s="149" t="s">
        <v>380</v>
      </c>
      <c r="K366" s="149" t="s">
        <v>639</v>
      </c>
      <c r="L366" s="150">
        <v>14092635.939999999</v>
      </c>
      <c r="M366" s="150">
        <v>11560562.73</v>
      </c>
      <c r="N366" s="150">
        <v>14092635.939999999</v>
      </c>
      <c r="O366" s="151">
        <v>5</v>
      </c>
      <c r="Q366" s="121"/>
    </row>
    <row r="367" spans="1:17" ht="12.75">
      <c r="A367" s="149" t="s">
        <v>79</v>
      </c>
      <c r="B367" s="149" t="s">
        <v>635</v>
      </c>
      <c r="C367" s="149" t="s">
        <v>636</v>
      </c>
      <c r="D367" s="149" t="s">
        <v>674</v>
      </c>
      <c r="E367" s="149" t="s">
        <v>2</v>
      </c>
      <c r="F367" s="149" t="s">
        <v>72</v>
      </c>
      <c r="G367" s="149" t="s">
        <v>2</v>
      </c>
      <c r="H367" s="149" t="s">
        <v>120</v>
      </c>
      <c r="I367" s="149" t="s">
        <v>638</v>
      </c>
      <c r="J367" s="149" t="s">
        <v>640</v>
      </c>
      <c r="K367" s="149" t="s">
        <v>639</v>
      </c>
      <c r="L367" s="150">
        <v>1484184.31</v>
      </c>
      <c r="M367" s="150">
        <v>1484184.31</v>
      </c>
      <c r="N367" s="150">
        <v>1484184.31</v>
      </c>
      <c r="O367" s="151">
        <v>1</v>
      </c>
      <c r="Q367" s="121"/>
    </row>
    <row r="368" spans="1:17" ht="12.75">
      <c r="A368" s="149" t="s">
        <v>79</v>
      </c>
      <c r="B368" s="149" t="s">
        <v>635</v>
      </c>
      <c r="C368" s="149" t="s">
        <v>636</v>
      </c>
      <c r="D368" s="149" t="s">
        <v>674</v>
      </c>
      <c r="E368" s="149" t="s">
        <v>2</v>
      </c>
      <c r="F368" s="149" t="s">
        <v>72</v>
      </c>
      <c r="G368" s="149" t="s">
        <v>2</v>
      </c>
      <c r="H368" s="149" t="s">
        <v>120</v>
      </c>
      <c r="I368" s="149" t="s">
        <v>638</v>
      </c>
      <c r="J368" s="149" t="s">
        <v>654</v>
      </c>
      <c r="K368" s="149" t="s">
        <v>639</v>
      </c>
      <c r="L368" s="150">
        <v>2404693.7999999998</v>
      </c>
      <c r="M368" s="150">
        <v>2404693.7999999998</v>
      </c>
      <c r="N368" s="150">
        <v>2404693.7999999998</v>
      </c>
      <c r="O368" s="151">
        <v>4</v>
      </c>
      <c r="Q368" s="121"/>
    </row>
    <row r="369" spans="1:17" ht="12.75">
      <c r="A369" s="149" t="s">
        <v>79</v>
      </c>
      <c r="B369" s="149" t="s">
        <v>635</v>
      </c>
      <c r="C369" s="149" t="s">
        <v>636</v>
      </c>
      <c r="D369" s="149" t="s">
        <v>674</v>
      </c>
      <c r="E369" s="149" t="s">
        <v>2</v>
      </c>
      <c r="F369" s="149" t="s">
        <v>72</v>
      </c>
      <c r="G369" s="149" t="s">
        <v>2</v>
      </c>
      <c r="H369" s="149" t="s">
        <v>120</v>
      </c>
      <c r="I369" s="149" t="s">
        <v>638</v>
      </c>
      <c r="J369" s="149" t="s">
        <v>644</v>
      </c>
      <c r="K369" s="149" t="s">
        <v>639</v>
      </c>
      <c r="L369" s="150">
        <v>802355.28</v>
      </c>
      <c r="M369" s="150">
        <v>802355.28</v>
      </c>
      <c r="N369" s="150">
        <v>802355.28</v>
      </c>
      <c r="O369" s="151">
        <v>1</v>
      </c>
      <c r="Q369" s="121"/>
    </row>
    <row r="370" spans="1:17" ht="12.75">
      <c r="A370" s="149" t="s">
        <v>79</v>
      </c>
      <c r="B370" s="149" t="s">
        <v>635</v>
      </c>
      <c r="C370" s="149" t="s">
        <v>636</v>
      </c>
      <c r="D370" s="149" t="s">
        <v>674</v>
      </c>
      <c r="E370" s="149" t="s">
        <v>2</v>
      </c>
      <c r="F370" s="149" t="s">
        <v>72</v>
      </c>
      <c r="G370" s="149" t="s">
        <v>176</v>
      </c>
      <c r="H370" s="149" t="s">
        <v>120</v>
      </c>
      <c r="I370" s="149" t="s">
        <v>638</v>
      </c>
      <c r="J370" s="149" t="s">
        <v>640</v>
      </c>
      <c r="K370" s="149" t="s">
        <v>639</v>
      </c>
      <c r="L370" s="150">
        <v>5626618.0300000003</v>
      </c>
      <c r="M370" s="150">
        <v>5626618.0300000003</v>
      </c>
      <c r="N370" s="150">
        <v>5626618.0300000003</v>
      </c>
      <c r="O370" s="151">
        <v>4</v>
      </c>
      <c r="Q370" s="121"/>
    </row>
    <row r="371" spans="1:17" ht="12.75">
      <c r="A371" s="149" t="s">
        <v>79</v>
      </c>
      <c r="B371" s="149" t="s">
        <v>635</v>
      </c>
      <c r="C371" s="149" t="s">
        <v>636</v>
      </c>
      <c r="D371" s="149" t="s">
        <v>674</v>
      </c>
      <c r="E371" s="149" t="s">
        <v>2</v>
      </c>
      <c r="F371" s="149" t="s">
        <v>72</v>
      </c>
      <c r="G371" s="149" t="s">
        <v>176</v>
      </c>
      <c r="H371" s="149" t="s">
        <v>120</v>
      </c>
      <c r="I371" s="149" t="s">
        <v>638</v>
      </c>
      <c r="J371" s="149" t="s">
        <v>380</v>
      </c>
      <c r="K371" s="149" t="s">
        <v>639</v>
      </c>
      <c r="L371" s="150">
        <v>11016641.359999999</v>
      </c>
      <c r="M371" s="150">
        <v>11016641.359999999</v>
      </c>
      <c r="N371" s="150">
        <v>11016641.359999999</v>
      </c>
      <c r="O371" s="151">
        <v>7</v>
      </c>
      <c r="Q371" s="121"/>
    </row>
    <row r="372" spans="1:17" ht="12.75">
      <c r="A372" s="149" t="s">
        <v>79</v>
      </c>
      <c r="B372" s="149" t="s">
        <v>635</v>
      </c>
      <c r="C372" s="149" t="s">
        <v>636</v>
      </c>
      <c r="D372" s="149" t="s">
        <v>674</v>
      </c>
      <c r="E372" s="149" t="s">
        <v>2</v>
      </c>
      <c r="F372" s="149" t="s">
        <v>72</v>
      </c>
      <c r="G372" s="149" t="s">
        <v>176</v>
      </c>
      <c r="H372" s="149" t="s">
        <v>120</v>
      </c>
      <c r="I372" s="149" t="s">
        <v>638</v>
      </c>
      <c r="J372" s="149" t="s">
        <v>656</v>
      </c>
      <c r="K372" s="149" t="s">
        <v>639</v>
      </c>
      <c r="L372" s="150">
        <v>2965991.45</v>
      </c>
      <c r="M372" s="150">
        <v>2965991.45</v>
      </c>
      <c r="N372" s="150">
        <v>2965991.45</v>
      </c>
      <c r="O372" s="151">
        <v>1</v>
      </c>
      <c r="Q372" s="121"/>
    </row>
    <row r="373" spans="1:17" ht="12.75">
      <c r="A373" s="149" t="s">
        <v>79</v>
      </c>
      <c r="B373" s="149" t="s">
        <v>635</v>
      </c>
      <c r="C373" s="149" t="s">
        <v>636</v>
      </c>
      <c r="D373" s="149" t="s">
        <v>674</v>
      </c>
      <c r="E373" s="149" t="s">
        <v>2</v>
      </c>
      <c r="F373" s="149" t="s">
        <v>72</v>
      </c>
      <c r="G373" s="149" t="s">
        <v>176</v>
      </c>
      <c r="H373" s="149" t="s">
        <v>120</v>
      </c>
      <c r="I373" s="149" t="s">
        <v>638</v>
      </c>
      <c r="J373" s="149" t="s">
        <v>654</v>
      </c>
      <c r="K373" s="149" t="s">
        <v>639</v>
      </c>
      <c r="L373" s="150">
        <v>3965617.49</v>
      </c>
      <c r="M373" s="150">
        <v>3965617.49</v>
      </c>
      <c r="N373" s="150">
        <v>3965617.49</v>
      </c>
      <c r="O373" s="151">
        <v>5</v>
      </c>
      <c r="Q373" s="121"/>
    </row>
    <row r="374" spans="1:17" ht="12.75">
      <c r="A374" s="149" t="s">
        <v>79</v>
      </c>
      <c r="B374" s="149" t="s">
        <v>635</v>
      </c>
      <c r="C374" s="149" t="s">
        <v>636</v>
      </c>
      <c r="D374" s="149" t="s">
        <v>674</v>
      </c>
      <c r="E374" s="149" t="s">
        <v>2</v>
      </c>
      <c r="F374" s="149" t="s">
        <v>79</v>
      </c>
      <c r="G374" s="149" t="s">
        <v>2</v>
      </c>
      <c r="H374" s="149" t="s">
        <v>120</v>
      </c>
      <c r="I374" s="149" t="s">
        <v>638</v>
      </c>
      <c r="J374" s="149" t="s">
        <v>640</v>
      </c>
      <c r="K374" s="149" t="s">
        <v>639</v>
      </c>
      <c r="L374" s="150">
        <v>575433.26</v>
      </c>
      <c r="M374" s="150">
        <v>575433.26</v>
      </c>
      <c r="N374" s="150">
        <v>575433.26</v>
      </c>
      <c r="O374" s="151">
        <v>1</v>
      </c>
      <c r="Q374" s="121"/>
    </row>
    <row r="375" spans="1:17" ht="12.75">
      <c r="A375" s="149" t="s">
        <v>79</v>
      </c>
      <c r="B375" s="149" t="s">
        <v>635</v>
      </c>
      <c r="C375" s="149" t="s">
        <v>636</v>
      </c>
      <c r="D375" s="149" t="s">
        <v>674</v>
      </c>
      <c r="E375" s="149" t="s">
        <v>2</v>
      </c>
      <c r="F375" s="149" t="s">
        <v>79</v>
      </c>
      <c r="G375" s="149" t="s">
        <v>2</v>
      </c>
      <c r="H375" s="149" t="s">
        <v>120</v>
      </c>
      <c r="I375" s="149" t="s">
        <v>638</v>
      </c>
      <c r="J375" s="149" t="s">
        <v>654</v>
      </c>
      <c r="K375" s="149" t="s">
        <v>639</v>
      </c>
      <c r="L375" s="150">
        <v>420527.33</v>
      </c>
      <c r="M375" s="150">
        <v>420527.33</v>
      </c>
      <c r="N375" s="150">
        <v>420527.33</v>
      </c>
      <c r="O375" s="151">
        <v>1</v>
      </c>
      <c r="Q375" s="121"/>
    </row>
    <row r="376" spans="1:17" ht="12.75">
      <c r="A376" s="149" t="s">
        <v>79</v>
      </c>
      <c r="B376" s="149" t="s">
        <v>635</v>
      </c>
      <c r="C376" s="149" t="s">
        <v>636</v>
      </c>
      <c r="D376" s="149" t="s">
        <v>674</v>
      </c>
      <c r="E376" s="149" t="s">
        <v>2</v>
      </c>
      <c r="F376" s="149" t="s">
        <v>176</v>
      </c>
      <c r="G376" s="149" t="s">
        <v>2</v>
      </c>
      <c r="H376" s="149" t="s">
        <v>120</v>
      </c>
      <c r="I376" s="149" t="s">
        <v>638</v>
      </c>
      <c r="J376" s="149" t="s">
        <v>644</v>
      </c>
      <c r="K376" s="149" t="s">
        <v>639</v>
      </c>
      <c r="L376" s="150">
        <v>2005776.91</v>
      </c>
      <c r="M376" s="150">
        <v>1704910.37</v>
      </c>
      <c r="N376" s="150">
        <v>2005776.91</v>
      </c>
      <c r="O376" s="151">
        <v>1</v>
      </c>
      <c r="Q376" s="121"/>
    </row>
    <row r="377" spans="1:17" ht="12.75">
      <c r="A377" s="149" t="s">
        <v>79</v>
      </c>
      <c r="B377" s="149" t="s">
        <v>635</v>
      </c>
      <c r="C377" s="149" t="s">
        <v>636</v>
      </c>
      <c r="D377" s="149" t="s">
        <v>675</v>
      </c>
      <c r="E377" s="149" t="s">
        <v>2</v>
      </c>
      <c r="F377" s="149" t="s">
        <v>2</v>
      </c>
      <c r="G377" s="149" t="s">
        <v>2</v>
      </c>
      <c r="H377" s="149" t="s">
        <v>120</v>
      </c>
      <c r="I377" s="149" t="s">
        <v>638</v>
      </c>
      <c r="J377" s="149" t="s">
        <v>654</v>
      </c>
      <c r="K377" s="149" t="s">
        <v>639</v>
      </c>
      <c r="L377" s="150">
        <v>12520089.960000001</v>
      </c>
      <c r="M377" s="150">
        <v>12520089.960000001</v>
      </c>
      <c r="N377" s="150">
        <v>12520089.960000001</v>
      </c>
      <c r="O377" s="151">
        <v>2</v>
      </c>
      <c r="Q377" s="121"/>
    </row>
    <row r="378" spans="1:17" ht="12.75">
      <c r="A378" s="149" t="s">
        <v>79</v>
      </c>
      <c r="B378" s="149" t="s">
        <v>635</v>
      </c>
      <c r="C378" s="149" t="s">
        <v>636</v>
      </c>
      <c r="D378" s="149" t="s">
        <v>676</v>
      </c>
      <c r="E378" s="149" t="s">
        <v>2</v>
      </c>
      <c r="F378" s="149" t="s">
        <v>2</v>
      </c>
      <c r="G378" s="149" t="s">
        <v>176</v>
      </c>
      <c r="H378" s="149" t="s">
        <v>120</v>
      </c>
      <c r="I378" s="149" t="s">
        <v>638</v>
      </c>
      <c r="J378" s="149" t="s">
        <v>79</v>
      </c>
      <c r="K378" s="149" t="s">
        <v>639</v>
      </c>
      <c r="L378" s="150">
        <v>119826.04000000001</v>
      </c>
      <c r="M378" s="150">
        <v>78369.649999999994</v>
      </c>
      <c r="N378" s="150">
        <v>119826.04000000001</v>
      </c>
      <c r="O378" s="151">
        <v>2</v>
      </c>
      <c r="Q378" s="121"/>
    </row>
    <row r="379" spans="1:17" ht="12.75">
      <c r="A379" s="149" t="s">
        <v>79</v>
      </c>
      <c r="B379" s="149" t="s">
        <v>635</v>
      </c>
      <c r="C379" s="149" t="s">
        <v>636</v>
      </c>
      <c r="D379" s="149" t="s">
        <v>676</v>
      </c>
      <c r="E379" s="149" t="s">
        <v>2</v>
      </c>
      <c r="F379" s="149" t="s">
        <v>2</v>
      </c>
      <c r="G379" s="149" t="s">
        <v>176</v>
      </c>
      <c r="H379" s="149" t="s">
        <v>120</v>
      </c>
      <c r="I379" s="149" t="s">
        <v>638</v>
      </c>
      <c r="J379" s="149" t="s">
        <v>176</v>
      </c>
      <c r="K379" s="149" t="s">
        <v>639</v>
      </c>
      <c r="L379" s="150">
        <v>124605.69</v>
      </c>
      <c r="M379" s="150">
        <v>70811.260000000009</v>
      </c>
      <c r="N379" s="150">
        <v>124605.69</v>
      </c>
      <c r="O379" s="151">
        <v>2</v>
      </c>
      <c r="Q379" s="121"/>
    </row>
    <row r="380" spans="1:17" ht="12.75">
      <c r="A380" s="149" t="s">
        <v>79</v>
      </c>
      <c r="B380" s="149" t="s">
        <v>635</v>
      </c>
      <c r="C380" s="149" t="s">
        <v>636</v>
      </c>
      <c r="D380" s="149" t="s">
        <v>676</v>
      </c>
      <c r="E380" s="149" t="s">
        <v>2</v>
      </c>
      <c r="F380" s="149" t="s">
        <v>2</v>
      </c>
      <c r="G380" s="149" t="s">
        <v>176</v>
      </c>
      <c r="H380" s="149" t="s">
        <v>120</v>
      </c>
      <c r="I380" s="149" t="s">
        <v>638</v>
      </c>
      <c r="J380" s="149" t="s">
        <v>640</v>
      </c>
      <c r="K380" s="149" t="s">
        <v>639</v>
      </c>
      <c r="L380" s="150">
        <v>104511.19</v>
      </c>
      <c r="M380" s="150">
        <v>57510.6</v>
      </c>
      <c r="N380" s="150">
        <v>104511.19</v>
      </c>
      <c r="O380" s="151">
        <v>1</v>
      </c>
      <c r="Q380" s="121"/>
    </row>
    <row r="381" spans="1:17" ht="12.75">
      <c r="A381" s="149" t="s">
        <v>79</v>
      </c>
      <c r="B381" s="149" t="s">
        <v>635</v>
      </c>
      <c r="C381" s="149" t="s">
        <v>636</v>
      </c>
      <c r="D381" s="149" t="s">
        <v>676</v>
      </c>
      <c r="E381" s="149" t="s">
        <v>2</v>
      </c>
      <c r="F381" s="149" t="s">
        <v>2</v>
      </c>
      <c r="G381" s="149" t="s">
        <v>176</v>
      </c>
      <c r="H381" s="149" t="s">
        <v>120</v>
      </c>
      <c r="I381" s="149" t="s">
        <v>638</v>
      </c>
      <c r="J381" s="149" t="s">
        <v>641</v>
      </c>
      <c r="K381" s="149" t="s">
        <v>639</v>
      </c>
      <c r="L381" s="150">
        <v>133148.1</v>
      </c>
      <c r="M381" s="150">
        <v>86640.49</v>
      </c>
      <c r="N381" s="150">
        <v>133148.1</v>
      </c>
      <c r="O381" s="151">
        <v>1</v>
      </c>
      <c r="Q381" s="121"/>
    </row>
    <row r="382" spans="1:17" ht="12.75">
      <c r="A382" s="149" t="s">
        <v>79</v>
      </c>
      <c r="B382" s="149" t="s">
        <v>635</v>
      </c>
      <c r="C382" s="149" t="s">
        <v>636</v>
      </c>
      <c r="D382" s="149" t="s">
        <v>676</v>
      </c>
      <c r="E382" s="149" t="s">
        <v>2</v>
      </c>
      <c r="F382" s="149" t="s">
        <v>2</v>
      </c>
      <c r="G382" s="149" t="s">
        <v>176</v>
      </c>
      <c r="H382" s="149" t="s">
        <v>120</v>
      </c>
      <c r="I382" s="149" t="s">
        <v>638</v>
      </c>
      <c r="J382" s="149" t="s">
        <v>647</v>
      </c>
      <c r="K382" s="149" t="s">
        <v>639</v>
      </c>
      <c r="L382" s="150">
        <v>295072</v>
      </c>
      <c r="M382" s="150">
        <v>192503.51</v>
      </c>
      <c r="N382" s="150">
        <v>295072</v>
      </c>
      <c r="O382" s="151">
        <v>1</v>
      </c>
      <c r="Q382" s="121"/>
    </row>
    <row r="383" spans="1:17" ht="12.75">
      <c r="A383" s="149" t="s">
        <v>79</v>
      </c>
      <c r="B383" s="149" t="s">
        <v>635</v>
      </c>
      <c r="C383" s="149" t="s">
        <v>636</v>
      </c>
      <c r="D383" s="149" t="s">
        <v>676</v>
      </c>
      <c r="E383" s="149" t="s">
        <v>2</v>
      </c>
      <c r="F383" s="149" t="s">
        <v>2</v>
      </c>
      <c r="G383" s="149" t="s">
        <v>176</v>
      </c>
      <c r="H383" s="149" t="s">
        <v>120</v>
      </c>
      <c r="I383" s="149" t="s">
        <v>638</v>
      </c>
      <c r="J383" s="149" t="s">
        <v>658</v>
      </c>
      <c r="K383" s="149" t="s">
        <v>639</v>
      </c>
      <c r="L383" s="150">
        <v>1908706.7</v>
      </c>
      <c r="M383" s="150">
        <v>1133018.23</v>
      </c>
      <c r="N383" s="150">
        <v>1908706.7</v>
      </c>
      <c r="O383" s="151">
        <v>6</v>
      </c>
      <c r="Q383" s="121"/>
    </row>
    <row r="384" spans="1:17" ht="12.75">
      <c r="A384" s="149" t="s">
        <v>79</v>
      </c>
      <c r="B384" s="149" t="s">
        <v>635</v>
      </c>
      <c r="C384" s="149" t="s">
        <v>636</v>
      </c>
      <c r="D384" s="149" t="s">
        <v>676</v>
      </c>
      <c r="E384" s="149" t="s">
        <v>2</v>
      </c>
      <c r="F384" s="149" t="s">
        <v>2</v>
      </c>
      <c r="G384" s="149" t="s">
        <v>176</v>
      </c>
      <c r="H384" s="149" t="s">
        <v>120</v>
      </c>
      <c r="I384" s="149" t="s">
        <v>638</v>
      </c>
      <c r="J384" s="149" t="s">
        <v>654</v>
      </c>
      <c r="K384" s="149" t="s">
        <v>639</v>
      </c>
      <c r="L384" s="150">
        <v>747750.69</v>
      </c>
      <c r="M384" s="150">
        <v>348308.6</v>
      </c>
      <c r="N384" s="150">
        <v>747750.69</v>
      </c>
      <c r="O384" s="151">
        <v>2</v>
      </c>
      <c r="Q384" s="121"/>
    </row>
    <row r="385" spans="1:17" ht="12.75">
      <c r="A385" s="149" t="s">
        <v>79</v>
      </c>
      <c r="B385" s="149" t="s">
        <v>635</v>
      </c>
      <c r="C385" s="149" t="s">
        <v>636</v>
      </c>
      <c r="D385" s="149" t="s">
        <v>676</v>
      </c>
      <c r="E385" s="149" t="s">
        <v>2</v>
      </c>
      <c r="F385" s="149" t="s">
        <v>2</v>
      </c>
      <c r="G385" s="149" t="s">
        <v>176</v>
      </c>
      <c r="H385" s="149" t="s">
        <v>120</v>
      </c>
      <c r="I385" s="149" t="s">
        <v>638</v>
      </c>
      <c r="J385" s="149" t="s">
        <v>643</v>
      </c>
      <c r="K385" s="149" t="s">
        <v>639</v>
      </c>
      <c r="L385" s="150">
        <v>474958.75</v>
      </c>
      <c r="M385" s="150">
        <v>240623.1</v>
      </c>
      <c r="N385" s="150">
        <v>474958.75</v>
      </c>
      <c r="O385" s="151">
        <v>2</v>
      </c>
      <c r="Q385" s="121"/>
    </row>
    <row r="386" spans="1:17" ht="12.75">
      <c r="A386" s="149" t="s">
        <v>79</v>
      </c>
      <c r="B386" s="149" t="s">
        <v>635</v>
      </c>
      <c r="C386" s="149" t="s">
        <v>636</v>
      </c>
      <c r="D386" s="149" t="s">
        <v>676</v>
      </c>
      <c r="E386" s="149" t="s">
        <v>2</v>
      </c>
      <c r="F386" s="149" t="s">
        <v>2</v>
      </c>
      <c r="G386" s="149" t="s">
        <v>176</v>
      </c>
      <c r="H386" s="149" t="s">
        <v>120</v>
      </c>
      <c r="I386" s="149" t="s">
        <v>638</v>
      </c>
      <c r="J386" s="149" t="s">
        <v>644</v>
      </c>
      <c r="K386" s="149" t="s">
        <v>639</v>
      </c>
      <c r="L386" s="150">
        <v>441533.88999999996</v>
      </c>
      <c r="M386" s="150">
        <v>287108.93</v>
      </c>
      <c r="N386" s="150">
        <v>441533.88999999996</v>
      </c>
      <c r="O386" s="151">
        <v>4</v>
      </c>
      <c r="Q386" s="121"/>
    </row>
    <row r="387" spans="1:17" ht="12.75">
      <c r="A387" s="149" t="s">
        <v>79</v>
      </c>
      <c r="B387" s="149" t="s">
        <v>635</v>
      </c>
      <c r="C387" s="149" t="s">
        <v>636</v>
      </c>
      <c r="D387" s="149" t="s">
        <v>676</v>
      </c>
      <c r="E387" s="149" t="s">
        <v>2</v>
      </c>
      <c r="F387" s="149" t="s">
        <v>72</v>
      </c>
      <c r="G387" s="149" t="s">
        <v>176</v>
      </c>
      <c r="H387" s="149" t="s">
        <v>120</v>
      </c>
      <c r="I387" s="149" t="s">
        <v>638</v>
      </c>
      <c r="J387" s="149" t="s">
        <v>176</v>
      </c>
      <c r="K387" s="149" t="s">
        <v>639</v>
      </c>
      <c r="L387" s="150">
        <v>192745.91</v>
      </c>
      <c r="M387" s="150">
        <v>116659.57999999999</v>
      </c>
      <c r="N387" s="150">
        <v>192745.91</v>
      </c>
      <c r="O387" s="151">
        <v>2</v>
      </c>
      <c r="Q387" s="121"/>
    </row>
    <row r="388" spans="1:17" ht="12.75">
      <c r="A388" s="149" t="s">
        <v>79</v>
      </c>
      <c r="B388" s="149" t="s">
        <v>635</v>
      </c>
      <c r="C388" s="149" t="s">
        <v>636</v>
      </c>
      <c r="D388" s="149" t="s">
        <v>676</v>
      </c>
      <c r="E388" s="149" t="s">
        <v>2</v>
      </c>
      <c r="F388" s="149" t="s">
        <v>72</v>
      </c>
      <c r="G388" s="149" t="s">
        <v>176</v>
      </c>
      <c r="H388" s="149" t="s">
        <v>120</v>
      </c>
      <c r="I388" s="149" t="s">
        <v>638</v>
      </c>
      <c r="J388" s="149" t="s">
        <v>640</v>
      </c>
      <c r="K388" s="149" t="s">
        <v>639</v>
      </c>
      <c r="L388" s="150">
        <v>516924.37</v>
      </c>
      <c r="M388" s="150">
        <v>323757.02</v>
      </c>
      <c r="N388" s="150">
        <v>516924.37</v>
      </c>
      <c r="O388" s="151">
        <v>2</v>
      </c>
      <c r="Q388" s="121"/>
    </row>
    <row r="389" spans="1:17" ht="12.75">
      <c r="A389" s="149" t="s">
        <v>79</v>
      </c>
      <c r="B389" s="149" t="s">
        <v>635</v>
      </c>
      <c r="C389" s="149" t="s">
        <v>636</v>
      </c>
      <c r="D389" s="149" t="s">
        <v>676</v>
      </c>
      <c r="E389" s="149" t="s">
        <v>2</v>
      </c>
      <c r="F389" s="149" t="s">
        <v>72</v>
      </c>
      <c r="G389" s="149" t="s">
        <v>176</v>
      </c>
      <c r="H389" s="149" t="s">
        <v>120</v>
      </c>
      <c r="I389" s="149" t="s">
        <v>638</v>
      </c>
      <c r="J389" s="149" t="s">
        <v>646</v>
      </c>
      <c r="K389" s="149" t="s">
        <v>639</v>
      </c>
      <c r="L389" s="150">
        <v>113229.73</v>
      </c>
      <c r="M389" s="150">
        <v>50976.94</v>
      </c>
      <c r="N389" s="150">
        <v>113229.73</v>
      </c>
      <c r="O389" s="151">
        <v>1</v>
      </c>
      <c r="Q389" s="121"/>
    </row>
    <row r="390" spans="1:17" ht="12.75">
      <c r="A390" s="149" t="s">
        <v>79</v>
      </c>
      <c r="B390" s="149" t="s">
        <v>635</v>
      </c>
      <c r="C390" s="149" t="s">
        <v>636</v>
      </c>
      <c r="D390" s="149" t="s">
        <v>676</v>
      </c>
      <c r="E390" s="149" t="s">
        <v>2</v>
      </c>
      <c r="F390" s="149" t="s">
        <v>72</v>
      </c>
      <c r="G390" s="149" t="s">
        <v>176</v>
      </c>
      <c r="H390" s="149" t="s">
        <v>120</v>
      </c>
      <c r="I390" s="149" t="s">
        <v>638</v>
      </c>
      <c r="J390" s="149" t="s">
        <v>647</v>
      </c>
      <c r="K390" s="149" t="s">
        <v>639</v>
      </c>
      <c r="L390" s="150">
        <v>855888.39999999991</v>
      </c>
      <c r="M390" s="150">
        <v>557452.23</v>
      </c>
      <c r="N390" s="150">
        <v>855888.39999999991</v>
      </c>
      <c r="O390" s="151">
        <v>5</v>
      </c>
      <c r="Q390" s="121"/>
    </row>
    <row r="391" spans="1:17" ht="12.75">
      <c r="A391" s="149" t="s">
        <v>79</v>
      </c>
      <c r="B391" s="149" t="s">
        <v>635</v>
      </c>
      <c r="C391" s="149" t="s">
        <v>636</v>
      </c>
      <c r="D391" s="149" t="s">
        <v>676</v>
      </c>
      <c r="E391" s="149" t="s">
        <v>2</v>
      </c>
      <c r="F391" s="149" t="s">
        <v>72</v>
      </c>
      <c r="G391" s="149" t="s">
        <v>176</v>
      </c>
      <c r="H391" s="149" t="s">
        <v>120</v>
      </c>
      <c r="I391" s="149" t="s">
        <v>638</v>
      </c>
      <c r="J391" s="149" t="s">
        <v>653</v>
      </c>
      <c r="K391" s="149" t="s">
        <v>639</v>
      </c>
      <c r="L391" s="150">
        <v>320227.36</v>
      </c>
      <c r="M391" s="150">
        <v>208622.38</v>
      </c>
      <c r="N391" s="150">
        <v>320227.36</v>
      </c>
      <c r="O391" s="151">
        <v>1</v>
      </c>
      <c r="Q391" s="121"/>
    </row>
    <row r="392" spans="1:17" ht="12.75">
      <c r="A392" s="149" t="s">
        <v>79</v>
      </c>
      <c r="B392" s="149" t="s">
        <v>635</v>
      </c>
      <c r="C392" s="149" t="s">
        <v>636</v>
      </c>
      <c r="D392" s="149" t="s">
        <v>676</v>
      </c>
      <c r="E392" s="149" t="s">
        <v>2</v>
      </c>
      <c r="F392" s="149" t="s">
        <v>72</v>
      </c>
      <c r="G392" s="149" t="s">
        <v>176</v>
      </c>
      <c r="H392" s="149" t="s">
        <v>120</v>
      </c>
      <c r="I392" s="149" t="s">
        <v>638</v>
      </c>
      <c r="J392" s="149" t="s">
        <v>642</v>
      </c>
      <c r="K392" s="149" t="s">
        <v>639</v>
      </c>
      <c r="L392" s="150">
        <v>1156463.21</v>
      </c>
      <c r="M392" s="150">
        <v>620857.30000000005</v>
      </c>
      <c r="N392" s="150">
        <v>1156463.21</v>
      </c>
      <c r="O392" s="151">
        <v>2</v>
      </c>
      <c r="Q392" s="121"/>
    </row>
    <row r="393" spans="1:17" ht="12.75">
      <c r="A393" s="149" t="s">
        <v>79</v>
      </c>
      <c r="B393" s="149" t="s">
        <v>635</v>
      </c>
      <c r="C393" s="149" t="s">
        <v>636</v>
      </c>
      <c r="D393" s="149" t="s">
        <v>676</v>
      </c>
      <c r="E393" s="149" t="s">
        <v>2</v>
      </c>
      <c r="F393" s="149" t="s">
        <v>72</v>
      </c>
      <c r="G393" s="149" t="s">
        <v>176</v>
      </c>
      <c r="H393" s="149" t="s">
        <v>120</v>
      </c>
      <c r="I393" s="149" t="s">
        <v>638</v>
      </c>
      <c r="J393" s="149" t="s">
        <v>661</v>
      </c>
      <c r="K393" s="149" t="s">
        <v>639</v>
      </c>
      <c r="L393" s="150">
        <v>345393.01</v>
      </c>
      <c r="M393" s="150">
        <v>225695.09</v>
      </c>
      <c r="N393" s="150">
        <v>345393.01</v>
      </c>
      <c r="O393" s="151">
        <v>1</v>
      </c>
      <c r="Q393" s="121"/>
    </row>
    <row r="394" spans="1:17" ht="12.75">
      <c r="A394" s="149" t="s">
        <v>79</v>
      </c>
      <c r="B394" s="149" t="s">
        <v>635</v>
      </c>
      <c r="C394" s="149" t="s">
        <v>636</v>
      </c>
      <c r="D394" s="149" t="s">
        <v>676</v>
      </c>
      <c r="E394" s="149" t="s">
        <v>2</v>
      </c>
      <c r="F394" s="149" t="s">
        <v>72</v>
      </c>
      <c r="G394" s="149" t="s">
        <v>176</v>
      </c>
      <c r="H394" s="149" t="s">
        <v>120</v>
      </c>
      <c r="I394" s="149" t="s">
        <v>638</v>
      </c>
      <c r="J394" s="149" t="s">
        <v>644</v>
      </c>
      <c r="K394" s="149" t="s">
        <v>639</v>
      </c>
      <c r="L394" s="150">
        <v>876380.58</v>
      </c>
      <c r="M394" s="150">
        <v>497571.51</v>
      </c>
      <c r="N394" s="150">
        <v>876380.58</v>
      </c>
      <c r="O394" s="151">
        <v>3</v>
      </c>
      <c r="Q394" s="121"/>
    </row>
    <row r="395" spans="1:17" ht="12.75">
      <c r="A395" s="149" t="s">
        <v>79</v>
      </c>
      <c r="B395" s="149" t="s">
        <v>635</v>
      </c>
      <c r="C395" s="149" t="s">
        <v>636</v>
      </c>
      <c r="D395" s="149" t="s">
        <v>676</v>
      </c>
      <c r="E395" s="149" t="s">
        <v>2</v>
      </c>
      <c r="F395" s="149" t="s">
        <v>79</v>
      </c>
      <c r="G395" s="149" t="s">
        <v>176</v>
      </c>
      <c r="H395" s="149" t="s">
        <v>120</v>
      </c>
      <c r="I395" s="149" t="s">
        <v>638</v>
      </c>
      <c r="J395" s="149" t="s">
        <v>176</v>
      </c>
      <c r="K395" s="149" t="s">
        <v>639</v>
      </c>
      <c r="L395" s="150">
        <v>510445.47</v>
      </c>
      <c r="M395" s="150">
        <v>322532.59000000003</v>
      </c>
      <c r="N395" s="150">
        <v>510445.47</v>
      </c>
      <c r="O395" s="151">
        <v>4</v>
      </c>
      <c r="Q395" s="121"/>
    </row>
    <row r="396" spans="1:17" ht="12.75">
      <c r="A396" s="149" t="s">
        <v>79</v>
      </c>
      <c r="B396" s="149" t="s">
        <v>635</v>
      </c>
      <c r="C396" s="149" t="s">
        <v>636</v>
      </c>
      <c r="D396" s="149" t="s">
        <v>676</v>
      </c>
      <c r="E396" s="149" t="s">
        <v>2</v>
      </c>
      <c r="F396" s="149" t="s">
        <v>79</v>
      </c>
      <c r="G396" s="149" t="s">
        <v>176</v>
      </c>
      <c r="H396" s="149" t="s">
        <v>120</v>
      </c>
      <c r="I396" s="149" t="s">
        <v>638</v>
      </c>
      <c r="J396" s="149" t="s">
        <v>640</v>
      </c>
      <c r="K396" s="149" t="s">
        <v>639</v>
      </c>
      <c r="L396" s="150">
        <v>215168.76</v>
      </c>
      <c r="M396" s="150">
        <v>118389.93</v>
      </c>
      <c r="N396" s="150">
        <v>215168.76</v>
      </c>
      <c r="O396" s="151">
        <v>1</v>
      </c>
      <c r="Q396" s="121"/>
    </row>
    <row r="397" spans="1:17" ht="12.75">
      <c r="A397" s="149" t="s">
        <v>79</v>
      </c>
      <c r="B397" s="149" t="s">
        <v>635</v>
      </c>
      <c r="C397" s="149" t="s">
        <v>636</v>
      </c>
      <c r="D397" s="149" t="s">
        <v>676</v>
      </c>
      <c r="E397" s="149" t="s">
        <v>2</v>
      </c>
      <c r="F397" s="149" t="s">
        <v>79</v>
      </c>
      <c r="G397" s="149" t="s">
        <v>176</v>
      </c>
      <c r="H397" s="149" t="s">
        <v>120</v>
      </c>
      <c r="I397" s="149" t="s">
        <v>638</v>
      </c>
      <c r="J397" s="149" t="s">
        <v>647</v>
      </c>
      <c r="K397" s="149" t="s">
        <v>639</v>
      </c>
      <c r="L397" s="150">
        <v>382784.91000000003</v>
      </c>
      <c r="M397" s="150">
        <v>244069.77999999997</v>
      </c>
      <c r="N397" s="150">
        <v>382784.91000000003</v>
      </c>
      <c r="O397" s="151">
        <v>2</v>
      </c>
      <c r="Q397" s="121"/>
    </row>
    <row r="398" spans="1:17" ht="12.75">
      <c r="A398" s="149" t="s">
        <v>79</v>
      </c>
      <c r="B398" s="149" t="s">
        <v>635</v>
      </c>
      <c r="C398" s="149" t="s">
        <v>636</v>
      </c>
      <c r="D398" s="149" t="s">
        <v>676</v>
      </c>
      <c r="E398" s="149" t="s">
        <v>2</v>
      </c>
      <c r="F398" s="149" t="s">
        <v>79</v>
      </c>
      <c r="G398" s="149" t="s">
        <v>176</v>
      </c>
      <c r="H398" s="149" t="s">
        <v>120</v>
      </c>
      <c r="I398" s="149" t="s">
        <v>638</v>
      </c>
      <c r="J398" s="149" t="s">
        <v>642</v>
      </c>
      <c r="K398" s="149" t="s">
        <v>639</v>
      </c>
      <c r="L398" s="150">
        <v>149473.95000000001</v>
      </c>
      <c r="M398" s="150">
        <v>97509.3</v>
      </c>
      <c r="N398" s="150">
        <v>149473.95000000001</v>
      </c>
      <c r="O398" s="151">
        <v>2</v>
      </c>
      <c r="Q398" s="121"/>
    </row>
    <row r="399" spans="1:17" ht="12.75">
      <c r="A399" s="149" t="s">
        <v>79</v>
      </c>
      <c r="B399" s="149" t="s">
        <v>635</v>
      </c>
      <c r="C399" s="149" t="s">
        <v>636</v>
      </c>
      <c r="D399" s="149" t="s">
        <v>676</v>
      </c>
      <c r="E399" s="149" t="s">
        <v>120</v>
      </c>
      <c r="F399" s="149" t="s">
        <v>176</v>
      </c>
      <c r="G399" s="149" t="s">
        <v>176</v>
      </c>
      <c r="H399" s="149" t="s">
        <v>120</v>
      </c>
      <c r="I399" s="149" t="s">
        <v>638</v>
      </c>
      <c r="J399" s="149" t="s">
        <v>648</v>
      </c>
      <c r="K399" s="149" t="s">
        <v>639</v>
      </c>
      <c r="L399" s="150">
        <v>19232415.449999999</v>
      </c>
      <c r="M399" s="150">
        <v>17789984.289999999</v>
      </c>
      <c r="N399" s="150">
        <v>19232415.449999999</v>
      </c>
      <c r="O399" s="151">
        <v>1</v>
      </c>
      <c r="Q399" s="121"/>
    </row>
    <row r="400" spans="1:17" ht="12.75">
      <c r="A400" s="149" t="s">
        <v>79</v>
      </c>
      <c r="B400" s="149" t="s">
        <v>635</v>
      </c>
      <c r="C400" s="149" t="s">
        <v>636</v>
      </c>
      <c r="D400" s="149" t="s">
        <v>677</v>
      </c>
      <c r="E400" s="149" t="s">
        <v>2</v>
      </c>
      <c r="F400" s="149" t="s">
        <v>2</v>
      </c>
      <c r="G400" s="149" t="s">
        <v>2</v>
      </c>
      <c r="H400" s="149" t="s">
        <v>120</v>
      </c>
      <c r="I400" s="149" t="s">
        <v>638</v>
      </c>
      <c r="J400" s="149" t="s">
        <v>380</v>
      </c>
      <c r="K400" s="149" t="s">
        <v>639</v>
      </c>
      <c r="L400" s="150">
        <v>2742616.55</v>
      </c>
      <c r="M400" s="150">
        <v>2737309.08</v>
      </c>
      <c r="N400" s="150">
        <v>2742616.55</v>
      </c>
      <c r="O400" s="151">
        <v>1</v>
      </c>
      <c r="Q400" s="121"/>
    </row>
    <row r="401" spans="1:17" ht="12.75">
      <c r="A401" s="149" t="s">
        <v>79</v>
      </c>
      <c r="B401" s="149" t="s">
        <v>635</v>
      </c>
      <c r="C401" s="149" t="s">
        <v>636</v>
      </c>
      <c r="D401" s="149" t="s">
        <v>677</v>
      </c>
      <c r="E401" s="149" t="s">
        <v>2</v>
      </c>
      <c r="F401" s="149" t="s">
        <v>2</v>
      </c>
      <c r="G401" s="149" t="s">
        <v>2</v>
      </c>
      <c r="H401" s="149" t="s">
        <v>120</v>
      </c>
      <c r="I401" s="149" t="s">
        <v>638</v>
      </c>
      <c r="J401" s="149" t="s">
        <v>654</v>
      </c>
      <c r="K401" s="149" t="s">
        <v>639</v>
      </c>
      <c r="L401" s="150">
        <v>6994821.7800000003</v>
      </c>
      <c r="M401" s="150">
        <v>6994821.7800000003</v>
      </c>
      <c r="N401" s="150">
        <v>6994821.7800000003</v>
      </c>
      <c r="O401" s="151">
        <v>2</v>
      </c>
      <c r="Q401" s="121"/>
    </row>
    <row r="402" spans="1:17" ht="12.75">
      <c r="A402" s="149" t="s">
        <v>79</v>
      </c>
      <c r="B402" s="149" t="s">
        <v>635</v>
      </c>
      <c r="C402" s="149" t="s">
        <v>636</v>
      </c>
      <c r="D402" s="149" t="s">
        <v>677</v>
      </c>
      <c r="E402" s="149" t="s">
        <v>2</v>
      </c>
      <c r="F402" s="149" t="s">
        <v>2</v>
      </c>
      <c r="G402" s="149" t="s">
        <v>176</v>
      </c>
      <c r="H402" s="149" t="s">
        <v>120</v>
      </c>
      <c r="I402" s="149" t="s">
        <v>638</v>
      </c>
      <c r="J402" s="149" t="s">
        <v>654</v>
      </c>
      <c r="K402" s="149" t="s">
        <v>639</v>
      </c>
      <c r="L402" s="150">
        <v>531815.85</v>
      </c>
      <c r="M402" s="150">
        <v>531815.85</v>
      </c>
      <c r="N402" s="150">
        <v>531815.85</v>
      </c>
      <c r="O402" s="151">
        <v>2</v>
      </c>
      <c r="Q402" s="121"/>
    </row>
    <row r="403" spans="1:17" ht="12.75">
      <c r="A403" s="149" t="s">
        <v>79</v>
      </c>
      <c r="B403" s="149" t="s">
        <v>635</v>
      </c>
      <c r="C403" s="149" t="s">
        <v>636</v>
      </c>
      <c r="D403" s="149" t="s">
        <v>677</v>
      </c>
      <c r="E403" s="149" t="s">
        <v>2</v>
      </c>
      <c r="F403" s="149" t="s">
        <v>72</v>
      </c>
      <c r="G403" s="149" t="s">
        <v>2</v>
      </c>
      <c r="H403" s="149" t="s">
        <v>120</v>
      </c>
      <c r="I403" s="149" t="s">
        <v>638</v>
      </c>
      <c r="J403" s="149" t="s">
        <v>640</v>
      </c>
      <c r="K403" s="149" t="s">
        <v>639</v>
      </c>
      <c r="L403" s="150">
        <v>2596849.6800000002</v>
      </c>
      <c r="M403" s="150">
        <v>2596849.6800000002</v>
      </c>
      <c r="N403" s="150">
        <v>2596849.6800000002</v>
      </c>
      <c r="O403" s="151">
        <v>1</v>
      </c>
      <c r="Q403" s="121"/>
    </row>
    <row r="404" spans="1:17" ht="12.75">
      <c r="A404" s="149" t="s">
        <v>79</v>
      </c>
      <c r="B404" s="149" t="s">
        <v>635</v>
      </c>
      <c r="C404" s="149" t="s">
        <v>636</v>
      </c>
      <c r="D404" s="149" t="s">
        <v>677</v>
      </c>
      <c r="E404" s="149" t="s">
        <v>2</v>
      </c>
      <c r="F404" s="149" t="s">
        <v>72</v>
      </c>
      <c r="G404" s="149" t="s">
        <v>2</v>
      </c>
      <c r="H404" s="149" t="s">
        <v>120</v>
      </c>
      <c r="I404" s="149" t="s">
        <v>638</v>
      </c>
      <c r="J404" s="149" t="s">
        <v>380</v>
      </c>
      <c r="K404" s="149" t="s">
        <v>639</v>
      </c>
      <c r="L404" s="150">
        <v>3253084.44</v>
      </c>
      <c r="M404" s="150">
        <v>3247223.43</v>
      </c>
      <c r="N404" s="150">
        <v>3253084.44</v>
      </c>
      <c r="O404" s="151">
        <v>1</v>
      </c>
      <c r="Q404" s="121"/>
    </row>
    <row r="405" spans="1:17" ht="12.75">
      <c r="A405" s="149" t="s">
        <v>79</v>
      </c>
      <c r="B405" s="149" t="s">
        <v>635</v>
      </c>
      <c r="C405" s="149" t="s">
        <v>636</v>
      </c>
      <c r="D405" s="149" t="s">
        <v>677</v>
      </c>
      <c r="E405" s="149" t="s">
        <v>2</v>
      </c>
      <c r="F405" s="149" t="s">
        <v>72</v>
      </c>
      <c r="G405" s="149" t="s">
        <v>2</v>
      </c>
      <c r="H405" s="149" t="s">
        <v>120</v>
      </c>
      <c r="I405" s="149" t="s">
        <v>638</v>
      </c>
      <c r="J405" s="149" t="s">
        <v>656</v>
      </c>
      <c r="K405" s="149" t="s">
        <v>639</v>
      </c>
      <c r="L405" s="150">
        <v>409379.25</v>
      </c>
      <c r="M405" s="150">
        <v>409379.25</v>
      </c>
      <c r="N405" s="150">
        <v>409379.25</v>
      </c>
      <c r="O405" s="151">
        <v>1</v>
      </c>
      <c r="Q405" s="121"/>
    </row>
    <row r="406" spans="1:17" ht="12.75">
      <c r="A406" s="149" t="s">
        <v>79</v>
      </c>
      <c r="B406" s="149" t="s">
        <v>635</v>
      </c>
      <c r="C406" s="149" t="s">
        <v>636</v>
      </c>
      <c r="D406" s="149" t="s">
        <v>677</v>
      </c>
      <c r="E406" s="149" t="s">
        <v>2</v>
      </c>
      <c r="F406" s="149" t="s">
        <v>72</v>
      </c>
      <c r="G406" s="149" t="s">
        <v>2</v>
      </c>
      <c r="H406" s="149" t="s">
        <v>120</v>
      </c>
      <c r="I406" s="149" t="s">
        <v>638</v>
      </c>
      <c r="J406" s="149" t="s">
        <v>654</v>
      </c>
      <c r="K406" s="149" t="s">
        <v>639</v>
      </c>
      <c r="L406" s="150">
        <v>18117193.829999998</v>
      </c>
      <c r="M406" s="150">
        <v>18117193.829999998</v>
      </c>
      <c r="N406" s="150">
        <v>18117193.829999998</v>
      </c>
      <c r="O406" s="151">
        <v>6</v>
      </c>
      <c r="Q406" s="121"/>
    </row>
    <row r="407" spans="1:17" ht="12.75">
      <c r="A407" s="149" t="s">
        <v>79</v>
      </c>
      <c r="B407" s="149" t="s">
        <v>635</v>
      </c>
      <c r="C407" s="149" t="s">
        <v>636</v>
      </c>
      <c r="D407" s="149" t="s">
        <v>677</v>
      </c>
      <c r="E407" s="149" t="s">
        <v>2</v>
      </c>
      <c r="F407" s="149" t="s">
        <v>72</v>
      </c>
      <c r="G407" s="149" t="s">
        <v>176</v>
      </c>
      <c r="H407" s="149" t="s">
        <v>120</v>
      </c>
      <c r="I407" s="149" t="s">
        <v>638</v>
      </c>
      <c r="J407" s="149" t="s">
        <v>640</v>
      </c>
      <c r="K407" s="149" t="s">
        <v>639</v>
      </c>
      <c r="L407" s="150">
        <v>3853366.49</v>
      </c>
      <c r="M407" s="150">
        <v>3853366.49</v>
      </c>
      <c r="N407" s="150">
        <v>3853366.49</v>
      </c>
      <c r="O407" s="151">
        <v>3</v>
      </c>
      <c r="Q407" s="121"/>
    </row>
    <row r="408" spans="1:17" ht="12.75">
      <c r="A408" s="149" t="s">
        <v>79</v>
      </c>
      <c r="B408" s="149" t="s">
        <v>635</v>
      </c>
      <c r="C408" s="149" t="s">
        <v>636</v>
      </c>
      <c r="D408" s="149" t="s">
        <v>677</v>
      </c>
      <c r="E408" s="149" t="s">
        <v>2</v>
      </c>
      <c r="F408" s="149" t="s">
        <v>72</v>
      </c>
      <c r="G408" s="149" t="s">
        <v>176</v>
      </c>
      <c r="H408" s="149" t="s">
        <v>120</v>
      </c>
      <c r="I408" s="149" t="s">
        <v>638</v>
      </c>
      <c r="J408" s="149" t="s">
        <v>654</v>
      </c>
      <c r="K408" s="149" t="s">
        <v>639</v>
      </c>
      <c r="L408" s="150">
        <v>1142419.3900000001</v>
      </c>
      <c r="M408" s="150">
        <v>1142419.3900000001</v>
      </c>
      <c r="N408" s="150">
        <v>1142419.3900000001</v>
      </c>
      <c r="O408" s="151">
        <v>2</v>
      </c>
      <c r="Q408" s="121"/>
    </row>
    <row r="409" spans="1:17" ht="12.75">
      <c r="A409" s="149" t="s">
        <v>79</v>
      </c>
      <c r="B409" s="149" t="s">
        <v>635</v>
      </c>
      <c r="C409" s="149" t="s">
        <v>636</v>
      </c>
      <c r="D409" s="149" t="s">
        <v>677</v>
      </c>
      <c r="E409" s="149" t="s">
        <v>2</v>
      </c>
      <c r="F409" s="149" t="s">
        <v>79</v>
      </c>
      <c r="G409" s="149" t="s">
        <v>2</v>
      </c>
      <c r="H409" s="149" t="s">
        <v>120</v>
      </c>
      <c r="I409" s="149" t="s">
        <v>638</v>
      </c>
      <c r="J409" s="149" t="s">
        <v>380</v>
      </c>
      <c r="K409" s="149" t="s">
        <v>639</v>
      </c>
      <c r="L409" s="150">
        <v>3919984.69</v>
      </c>
      <c r="M409" s="150">
        <v>3913617.58</v>
      </c>
      <c r="N409" s="150">
        <v>3919984.69</v>
      </c>
      <c r="O409" s="151">
        <v>1</v>
      </c>
      <c r="Q409" s="121"/>
    </row>
    <row r="410" spans="1:17" ht="12.75">
      <c r="A410" s="149" t="s">
        <v>79</v>
      </c>
      <c r="B410" s="149" t="s">
        <v>635</v>
      </c>
      <c r="C410" s="149" t="s">
        <v>636</v>
      </c>
      <c r="D410" s="149" t="s">
        <v>677</v>
      </c>
      <c r="E410" s="149" t="s">
        <v>2</v>
      </c>
      <c r="F410" s="149" t="s">
        <v>79</v>
      </c>
      <c r="G410" s="149" t="s">
        <v>2</v>
      </c>
      <c r="H410" s="149" t="s">
        <v>120</v>
      </c>
      <c r="I410" s="149" t="s">
        <v>638</v>
      </c>
      <c r="J410" s="149" t="s">
        <v>654</v>
      </c>
      <c r="K410" s="149" t="s">
        <v>639</v>
      </c>
      <c r="L410" s="150">
        <v>5904102.1800000006</v>
      </c>
      <c r="M410" s="150">
        <v>5901001.0900000008</v>
      </c>
      <c r="N410" s="150">
        <v>5904102.1800000006</v>
      </c>
      <c r="O410" s="151">
        <v>6</v>
      </c>
      <c r="Q410" s="121"/>
    </row>
    <row r="411" spans="1:17" ht="12.75">
      <c r="A411" s="149" t="s">
        <v>79</v>
      </c>
      <c r="B411" s="149" t="s">
        <v>635</v>
      </c>
      <c r="C411" s="149" t="s">
        <v>636</v>
      </c>
      <c r="D411" s="149" t="s">
        <v>677</v>
      </c>
      <c r="E411" s="149" t="s">
        <v>2</v>
      </c>
      <c r="F411" s="149" t="s">
        <v>176</v>
      </c>
      <c r="G411" s="149" t="s">
        <v>2</v>
      </c>
      <c r="H411" s="149" t="s">
        <v>120</v>
      </c>
      <c r="I411" s="149" t="s">
        <v>638</v>
      </c>
      <c r="J411" s="149" t="s">
        <v>656</v>
      </c>
      <c r="K411" s="149" t="s">
        <v>639</v>
      </c>
      <c r="L411" s="150">
        <v>606231.41</v>
      </c>
      <c r="M411" s="150">
        <v>606231.41</v>
      </c>
      <c r="N411" s="150">
        <v>606231.41</v>
      </c>
      <c r="O411" s="151">
        <v>1</v>
      </c>
      <c r="Q411" s="121"/>
    </row>
    <row r="412" spans="1:17" ht="12.75">
      <c r="A412" s="149" t="s">
        <v>120</v>
      </c>
      <c r="B412" s="149" t="s">
        <v>635</v>
      </c>
      <c r="C412" s="149" t="s">
        <v>636</v>
      </c>
      <c r="D412" s="149" t="s">
        <v>678</v>
      </c>
      <c r="E412" s="149" t="s">
        <v>2</v>
      </c>
      <c r="F412" s="149" t="s">
        <v>72</v>
      </c>
      <c r="G412" s="149" t="s">
        <v>176</v>
      </c>
      <c r="H412" s="149" t="s">
        <v>164</v>
      </c>
      <c r="I412" s="149" t="s">
        <v>638</v>
      </c>
      <c r="J412" s="149" t="s">
        <v>646</v>
      </c>
      <c r="K412" s="149" t="s">
        <v>639</v>
      </c>
      <c r="L412" s="150">
        <v>17145831.199999999</v>
      </c>
      <c r="M412" s="150">
        <v>14644448.260000002</v>
      </c>
      <c r="N412" s="150">
        <v>17145831.199999999</v>
      </c>
      <c r="O412" s="151">
        <v>7</v>
      </c>
      <c r="Q412" s="121"/>
    </row>
    <row r="413" spans="1:17" ht="12.75">
      <c r="A413" s="149" t="s">
        <v>120</v>
      </c>
      <c r="B413" s="149" t="s">
        <v>635</v>
      </c>
      <c r="C413" s="149" t="s">
        <v>636</v>
      </c>
      <c r="D413" s="149" t="s">
        <v>678</v>
      </c>
      <c r="E413" s="149" t="s">
        <v>2</v>
      </c>
      <c r="F413" s="149" t="s">
        <v>79</v>
      </c>
      <c r="G413" s="149" t="s">
        <v>176</v>
      </c>
      <c r="H413" s="149" t="s">
        <v>164</v>
      </c>
      <c r="I413" s="149" t="s">
        <v>638</v>
      </c>
      <c r="J413" s="149" t="s">
        <v>646</v>
      </c>
      <c r="K413" s="149" t="s">
        <v>639</v>
      </c>
      <c r="L413" s="150">
        <v>2506925.4500000002</v>
      </c>
      <c r="M413" s="150">
        <v>2295942.7100000004</v>
      </c>
      <c r="N413" s="150">
        <v>2506925.4500000002</v>
      </c>
      <c r="O413" s="151">
        <v>6</v>
      </c>
      <c r="Q413" s="121"/>
    </row>
    <row r="414" spans="1:17" ht="12.75">
      <c r="A414" s="149" t="s">
        <v>120</v>
      </c>
      <c r="B414" s="149" t="s">
        <v>635</v>
      </c>
      <c r="C414" s="149" t="s">
        <v>636</v>
      </c>
      <c r="D414" s="149" t="s">
        <v>679</v>
      </c>
      <c r="E414" s="149" t="s">
        <v>2</v>
      </c>
      <c r="F414" s="149" t="s">
        <v>2</v>
      </c>
      <c r="G414" s="149" t="s">
        <v>176</v>
      </c>
      <c r="H414" s="149" t="s">
        <v>164</v>
      </c>
      <c r="I414" s="149" t="s">
        <v>638</v>
      </c>
      <c r="J414" s="149" t="s">
        <v>646</v>
      </c>
      <c r="K414" s="149" t="s">
        <v>639</v>
      </c>
      <c r="L414" s="150">
        <v>6335287.7799999993</v>
      </c>
      <c r="M414" s="150">
        <v>5718134.4500000002</v>
      </c>
      <c r="N414" s="150">
        <v>6335287.7799999993</v>
      </c>
      <c r="O414" s="151">
        <v>2</v>
      </c>
      <c r="Q414" s="121"/>
    </row>
    <row r="415" spans="1:17" ht="12.75">
      <c r="A415" s="149" t="s">
        <v>120</v>
      </c>
      <c r="B415" s="149" t="s">
        <v>635</v>
      </c>
      <c r="C415" s="149" t="s">
        <v>636</v>
      </c>
      <c r="D415" s="149" t="s">
        <v>679</v>
      </c>
      <c r="E415" s="149" t="s">
        <v>2</v>
      </c>
      <c r="F415" s="149" t="s">
        <v>79</v>
      </c>
      <c r="G415" s="149" t="s">
        <v>176</v>
      </c>
      <c r="H415" s="149" t="s">
        <v>164</v>
      </c>
      <c r="I415" s="149" t="s">
        <v>638</v>
      </c>
      <c r="J415" s="149" t="s">
        <v>646</v>
      </c>
      <c r="K415" s="149" t="s">
        <v>639</v>
      </c>
      <c r="L415" s="150">
        <v>4705560.6900000004</v>
      </c>
      <c r="M415" s="150">
        <v>3999726.59</v>
      </c>
      <c r="N415" s="150">
        <v>4705560.6900000004</v>
      </c>
      <c r="O415" s="151">
        <v>1</v>
      </c>
      <c r="Q415" s="121"/>
    </row>
    <row r="416" spans="1:17" ht="12.75">
      <c r="A416" s="149" t="s">
        <v>120</v>
      </c>
      <c r="B416" s="149" t="s">
        <v>635</v>
      </c>
      <c r="C416" s="149" t="s">
        <v>636</v>
      </c>
      <c r="D416" s="149" t="s">
        <v>680</v>
      </c>
      <c r="E416" s="149" t="s">
        <v>2</v>
      </c>
      <c r="F416" s="149" t="s">
        <v>79</v>
      </c>
      <c r="G416" s="149" t="s">
        <v>2</v>
      </c>
      <c r="H416" s="149" t="s">
        <v>164</v>
      </c>
      <c r="I416" s="149" t="s">
        <v>638</v>
      </c>
      <c r="J416" s="149" t="s">
        <v>646</v>
      </c>
      <c r="K416" s="149" t="s">
        <v>639</v>
      </c>
      <c r="L416" s="150">
        <v>2520238.06</v>
      </c>
      <c r="M416" s="150">
        <v>2520238.06</v>
      </c>
      <c r="N416" s="150">
        <v>2520238.06</v>
      </c>
      <c r="O416" s="151">
        <v>1</v>
      </c>
      <c r="Q416" s="121"/>
    </row>
    <row r="417" spans="1:17" ht="12.75">
      <c r="A417" s="149" t="s">
        <v>120</v>
      </c>
      <c r="B417" s="149" t="s">
        <v>635</v>
      </c>
      <c r="C417" s="149" t="s">
        <v>636</v>
      </c>
      <c r="D417" s="149" t="s">
        <v>681</v>
      </c>
      <c r="E417" s="149" t="s">
        <v>2</v>
      </c>
      <c r="F417" s="149" t="s">
        <v>72</v>
      </c>
      <c r="G417" s="149" t="s">
        <v>2</v>
      </c>
      <c r="H417" s="149" t="s">
        <v>164</v>
      </c>
      <c r="I417" s="149" t="s">
        <v>638</v>
      </c>
      <c r="J417" s="149" t="s">
        <v>646</v>
      </c>
      <c r="K417" s="149" t="s">
        <v>639</v>
      </c>
      <c r="L417" s="150">
        <v>7471143.9000000004</v>
      </c>
      <c r="M417" s="150">
        <v>7471143.9000000004</v>
      </c>
      <c r="N417" s="150">
        <v>7471143.9000000004</v>
      </c>
      <c r="O417" s="151">
        <v>3</v>
      </c>
      <c r="Q417" s="121"/>
    </row>
    <row r="418" spans="1:17" ht="12.75">
      <c r="A418" s="149" t="s">
        <v>120</v>
      </c>
      <c r="B418" s="149" t="s">
        <v>635</v>
      </c>
      <c r="C418" s="149" t="s">
        <v>636</v>
      </c>
      <c r="D418" s="149" t="s">
        <v>681</v>
      </c>
      <c r="E418" s="149" t="s">
        <v>2</v>
      </c>
      <c r="F418" s="149" t="s">
        <v>72</v>
      </c>
      <c r="G418" s="149" t="s">
        <v>176</v>
      </c>
      <c r="H418" s="149" t="s">
        <v>164</v>
      </c>
      <c r="I418" s="149" t="s">
        <v>638</v>
      </c>
      <c r="J418" s="149" t="s">
        <v>646</v>
      </c>
      <c r="K418" s="149" t="s">
        <v>639</v>
      </c>
      <c r="L418" s="150">
        <v>6839514.5899999999</v>
      </c>
      <c r="M418" s="150">
        <v>6839514.5899999999</v>
      </c>
      <c r="N418" s="150">
        <v>6839514.5899999999</v>
      </c>
      <c r="O418" s="151">
        <v>4</v>
      </c>
      <c r="Q418" s="121"/>
    </row>
    <row r="419" spans="1:17" ht="12.75">
      <c r="A419" s="149" t="s">
        <v>120</v>
      </c>
      <c r="B419" s="149" t="s">
        <v>635</v>
      </c>
      <c r="C419" s="149" t="s">
        <v>636</v>
      </c>
      <c r="D419" s="149" t="s">
        <v>681</v>
      </c>
      <c r="E419" s="149" t="s">
        <v>2</v>
      </c>
      <c r="F419" s="149" t="s">
        <v>79</v>
      </c>
      <c r="G419" s="149" t="s">
        <v>2</v>
      </c>
      <c r="H419" s="149" t="s">
        <v>164</v>
      </c>
      <c r="I419" s="149" t="s">
        <v>638</v>
      </c>
      <c r="J419" s="149" t="s">
        <v>646</v>
      </c>
      <c r="K419" s="149" t="s">
        <v>639</v>
      </c>
      <c r="L419" s="150">
        <v>26932373.43</v>
      </c>
      <c r="M419" s="150">
        <v>26705551.300000001</v>
      </c>
      <c r="N419" s="150">
        <v>26932373.43</v>
      </c>
      <c r="O419" s="151">
        <v>13</v>
      </c>
      <c r="Q419" s="121"/>
    </row>
    <row r="420" spans="1:17" ht="12.75">
      <c r="A420" s="149" t="s">
        <v>120</v>
      </c>
      <c r="B420" s="149" t="s">
        <v>635</v>
      </c>
      <c r="C420" s="149" t="s">
        <v>636</v>
      </c>
      <c r="D420" s="149" t="s">
        <v>681</v>
      </c>
      <c r="E420" s="149" t="s">
        <v>2</v>
      </c>
      <c r="F420" s="149" t="s">
        <v>79</v>
      </c>
      <c r="G420" s="149" t="s">
        <v>176</v>
      </c>
      <c r="H420" s="149" t="s">
        <v>164</v>
      </c>
      <c r="I420" s="149" t="s">
        <v>638</v>
      </c>
      <c r="J420" s="149" t="s">
        <v>646</v>
      </c>
      <c r="K420" s="149" t="s">
        <v>639</v>
      </c>
      <c r="L420" s="150">
        <v>26214122.069999997</v>
      </c>
      <c r="M420" s="150">
        <v>26006525.34</v>
      </c>
      <c r="N420" s="150">
        <v>26214122.069999997</v>
      </c>
      <c r="O420" s="151">
        <v>20</v>
      </c>
      <c r="Q420" s="121"/>
    </row>
    <row r="421" spans="1:17" ht="12.75">
      <c r="A421" s="149" t="s">
        <v>120</v>
      </c>
      <c r="B421" s="149" t="s">
        <v>635</v>
      </c>
      <c r="C421" s="149" t="s">
        <v>636</v>
      </c>
      <c r="D421" s="149" t="s">
        <v>681</v>
      </c>
      <c r="E421" s="149" t="s">
        <v>2</v>
      </c>
      <c r="F421" s="149" t="s">
        <v>79</v>
      </c>
      <c r="G421" s="149" t="s">
        <v>176</v>
      </c>
      <c r="H421" s="149" t="s">
        <v>164</v>
      </c>
      <c r="I421" s="149" t="s">
        <v>638</v>
      </c>
      <c r="J421" s="149" t="s">
        <v>654</v>
      </c>
      <c r="K421" s="149" t="s">
        <v>639</v>
      </c>
      <c r="L421" s="150">
        <v>2469514.89</v>
      </c>
      <c r="M421" s="150">
        <v>2469514.89</v>
      </c>
      <c r="N421" s="150">
        <v>2469514.89</v>
      </c>
      <c r="O421" s="151">
        <v>1</v>
      </c>
      <c r="Q421" s="121"/>
    </row>
    <row r="422" spans="1:17" ht="12.75">
      <c r="A422" s="149" t="s">
        <v>120</v>
      </c>
      <c r="B422" s="149" t="s">
        <v>635</v>
      </c>
      <c r="C422" s="149" t="s">
        <v>636</v>
      </c>
      <c r="D422" s="149" t="s">
        <v>682</v>
      </c>
      <c r="E422" s="149" t="s">
        <v>2</v>
      </c>
      <c r="F422" s="149" t="s">
        <v>2</v>
      </c>
      <c r="G422" s="149" t="s">
        <v>2</v>
      </c>
      <c r="H422" s="149" t="s">
        <v>164</v>
      </c>
      <c r="I422" s="149" t="s">
        <v>638</v>
      </c>
      <c r="J422" s="149" t="s">
        <v>654</v>
      </c>
      <c r="K422" s="149" t="s">
        <v>639</v>
      </c>
      <c r="L422" s="150">
        <v>771093.93</v>
      </c>
      <c r="M422" s="150">
        <v>771093.93</v>
      </c>
      <c r="N422" s="150">
        <v>771093.93</v>
      </c>
      <c r="O422" s="151">
        <v>1</v>
      </c>
      <c r="Q422" s="121"/>
    </row>
    <row r="423" spans="1:17" ht="12.75">
      <c r="A423" s="149" t="s">
        <v>120</v>
      </c>
      <c r="B423" s="149" t="s">
        <v>635</v>
      </c>
      <c r="C423" s="149" t="s">
        <v>636</v>
      </c>
      <c r="D423" s="149" t="s">
        <v>682</v>
      </c>
      <c r="E423" s="149" t="s">
        <v>2</v>
      </c>
      <c r="F423" s="149" t="s">
        <v>2</v>
      </c>
      <c r="G423" s="149" t="s">
        <v>2</v>
      </c>
      <c r="H423" s="149" t="s">
        <v>164</v>
      </c>
      <c r="I423" s="149" t="s">
        <v>638</v>
      </c>
      <c r="J423" s="149" t="s">
        <v>644</v>
      </c>
      <c r="K423" s="149" t="s">
        <v>639</v>
      </c>
      <c r="L423" s="150">
        <v>956378.59</v>
      </c>
      <c r="M423" s="150">
        <v>956378.59</v>
      </c>
      <c r="N423" s="150">
        <v>956378.59</v>
      </c>
      <c r="O423" s="151">
        <v>1</v>
      </c>
      <c r="Q423" s="121"/>
    </row>
    <row r="424" spans="1:17" ht="12.75">
      <c r="A424" s="149" t="s">
        <v>120</v>
      </c>
      <c r="B424" s="149" t="s">
        <v>635</v>
      </c>
      <c r="C424" s="149" t="s">
        <v>636</v>
      </c>
      <c r="D424" s="149" t="s">
        <v>682</v>
      </c>
      <c r="E424" s="149" t="s">
        <v>2</v>
      </c>
      <c r="F424" s="149" t="s">
        <v>72</v>
      </c>
      <c r="G424" s="149" t="s">
        <v>2</v>
      </c>
      <c r="H424" s="149" t="s">
        <v>164</v>
      </c>
      <c r="I424" s="149" t="s">
        <v>638</v>
      </c>
      <c r="J424" s="149" t="s">
        <v>654</v>
      </c>
      <c r="K424" s="149" t="s">
        <v>639</v>
      </c>
      <c r="L424" s="150">
        <v>221406.57</v>
      </c>
      <c r="M424" s="150">
        <v>221406.57</v>
      </c>
      <c r="N424" s="150">
        <v>221406.57</v>
      </c>
      <c r="O424" s="151">
        <v>1</v>
      </c>
      <c r="Q424" s="121"/>
    </row>
    <row r="425" spans="1:17" ht="12.75">
      <c r="A425" s="149" t="s">
        <v>120</v>
      </c>
      <c r="B425" s="149" t="s">
        <v>635</v>
      </c>
      <c r="C425" s="149" t="s">
        <v>636</v>
      </c>
      <c r="D425" s="149" t="s">
        <v>682</v>
      </c>
      <c r="E425" s="149" t="s">
        <v>2</v>
      </c>
      <c r="F425" s="149" t="s">
        <v>72</v>
      </c>
      <c r="G425" s="149" t="s">
        <v>176</v>
      </c>
      <c r="H425" s="149" t="s">
        <v>164</v>
      </c>
      <c r="I425" s="149" t="s">
        <v>638</v>
      </c>
      <c r="J425" s="149" t="s">
        <v>654</v>
      </c>
      <c r="K425" s="149" t="s">
        <v>639</v>
      </c>
      <c r="L425" s="150">
        <v>1124501.48</v>
      </c>
      <c r="M425" s="150">
        <v>1124501.48</v>
      </c>
      <c r="N425" s="150">
        <v>1124501.48</v>
      </c>
      <c r="O425" s="151">
        <v>2</v>
      </c>
      <c r="Q425" s="121"/>
    </row>
    <row r="426" spans="1:17" ht="12.75">
      <c r="A426" s="149" t="s">
        <v>120</v>
      </c>
      <c r="B426" s="149" t="s">
        <v>635</v>
      </c>
      <c r="C426" s="149" t="s">
        <v>636</v>
      </c>
      <c r="D426" s="149" t="s">
        <v>682</v>
      </c>
      <c r="E426" s="149" t="s">
        <v>2</v>
      </c>
      <c r="F426" s="149" t="s">
        <v>79</v>
      </c>
      <c r="G426" s="149" t="s">
        <v>2</v>
      </c>
      <c r="H426" s="149" t="s">
        <v>164</v>
      </c>
      <c r="I426" s="149" t="s">
        <v>638</v>
      </c>
      <c r="J426" s="149" t="s">
        <v>2</v>
      </c>
      <c r="K426" s="149" t="s">
        <v>639</v>
      </c>
      <c r="L426" s="150">
        <v>517908.55</v>
      </c>
      <c r="M426" s="150">
        <v>517908.55</v>
      </c>
      <c r="N426" s="150">
        <v>517908.55</v>
      </c>
      <c r="O426" s="151">
        <v>1</v>
      </c>
      <c r="Q426" s="121"/>
    </row>
    <row r="427" spans="1:17" ht="12.75">
      <c r="A427" s="149" t="s">
        <v>120</v>
      </c>
      <c r="B427" s="149" t="s">
        <v>635</v>
      </c>
      <c r="C427" s="149" t="s">
        <v>636</v>
      </c>
      <c r="D427" s="149" t="s">
        <v>682</v>
      </c>
      <c r="E427" s="149" t="s">
        <v>2</v>
      </c>
      <c r="F427" s="149" t="s">
        <v>79</v>
      </c>
      <c r="G427" s="149" t="s">
        <v>176</v>
      </c>
      <c r="H427" s="149" t="s">
        <v>164</v>
      </c>
      <c r="I427" s="149" t="s">
        <v>638</v>
      </c>
      <c r="J427" s="149" t="s">
        <v>2</v>
      </c>
      <c r="K427" s="149" t="s">
        <v>639</v>
      </c>
      <c r="L427" s="150">
        <v>666942.56000000006</v>
      </c>
      <c r="M427" s="150">
        <v>666942.56000000006</v>
      </c>
      <c r="N427" s="150">
        <v>666942.56000000006</v>
      </c>
      <c r="O427" s="151">
        <v>1</v>
      </c>
      <c r="Q427" s="121"/>
    </row>
    <row r="428" spans="1:17" ht="12.75">
      <c r="A428" s="149" t="s">
        <v>120</v>
      </c>
      <c r="B428" s="149" t="s">
        <v>635</v>
      </c>
      <c r="C428" s="149" t="s">
        <v>636</v>
      </c>
      <c r="D428" s="149" t="s">
        <v>682</v>
      </c>
      <c r="E428" s="149" t="s">
        <v>2</v>
      </c>
      <c r="F428" s="149" t="s">
        <v>79</v>
      </c>
      <c r="G428" s="149" t="s">
        <v>176</v>
      </c>
      <c r="H428" s="149" t="s">
        <v>164</v>
      </c>
      <c r="I428" s="149" t="s">
        <v>638</v>
      </c>
      <c r="J428" s="149" t="s">
        <v>646</v>
      </c>
      <c r="K428" s="149" t="s">
        <v>639</v>
      </c>
      <c r="L428" s="150">
        <v>653548.68999999994</v>
      </c>
      <c r="M428" s="150">
        <v>653548.68999999994</v>
      </c>
      <c r="N428" s="150">
        <v>653548.68999999994</v>
      </c>
      <c r="O428" s="151">
        <v>1</v>
      </c>
      <c r="Q428" s="121"/>
    </row>
    <row r="429" spans="1:17" ht="12.75">
      <c r="A429" s="149" t="s">
        <v>120</v>
      </c>
      <c r="B429" s="149" t="s">
        <v>635</v>
      </c>
      <c r="C429" s="149" t="s">
        <v>636</v>
      </c>
      <c r="D429" s="149" t="s">
        <v>682</v>
      </c>
      <c r="E429" s="149" t="s">
        <v>2</v>
      </c>
      <c r="F429" s="149" t="s">
        <v>79</v>
      </c>
      <c r="G429" s="149" t="s">
        <v>176</v>
      </c>
      <c r="H429" s="149" t="s">
        <v>164</v>
      </c>
      <c r="I429" s="149" t="s">
        <v>638</v>
      </c>
      <c r="J429" s="149" t="s">
        <v>654</v>
      </c>
      <c r="K429" s="149" t="s">
        <v>639</v>
      </c>
      <c r="L429" s="150">
        <v>437611.15</v>
      </c>
      <c r="M429" s="150">
        <v>402325.73</v>
      </c>
      <c r="N429" s="150">
        <v>437611.15</v>
      </c>
      <c r="O429" s="151">
        <v>2</v>
      </c>
      <c r="Q429" s="121"/>
    </row>
    <row r="430" spans="1:17" ht="12.75">
      <c r="A430" s="149" t="s">
        <v>120</v>
      </c>
      <c r="B430" s="149" t="s">
        <v>635</v>
      </c>
      <c r="C430" s="149" t="s">
        <v>636</v>
      </c>
      <c r="D430" s="149" t="s">
        <v>682</v>
      </c>
      <c r="E430" s="149" t="s">
        <v>2</v>
      </c>
      <c r="F430" s="149" t="s">
        <v>176</v>
      </c>
      <c r="G430" s="149" t="s">
        <v>176</v>
      </c>
      <c r="H430" s="149" t="s">
        <v>164</v>
      </c>
      <c r="I430" s="149" t="s">
        <v>638</v>
      </c>
      <c r="J430" s="149" t="s">
        <v>654</v>
      </c>
      <c r="K430" s="149" t="s">
        <v>639</v>
      </c>
      <c r="L430" s="150">
        <v>11218.02</v>
      </c>
      <c r="M430" s="150">
        <v>11218.02</v>
      </c>
      <c r="N430" s="150">
        <v>11218.02</v>
      </c>
      <c r="O430" s="151">
        <v>1</v>
      </c>
      <c r="Q430" s="121"/>
    </row>
    <row r="431" spans="1:17" ht="12.75">
      <c r="A431" s="149" t="s">
        <v>120</v>
      </c>
      <c r="B431" s="149" t="s">
        <v>635</v>
      </c>
      <c r="C431" s="149" t="s">
        <v>636</v>
      </c>
      <c r="D431" s="149" t="s">
        <v>683</v>
      </c>
      <c r="E431" s="149" t="s">
        <v>2</v>
      </c>
      <c r="F431" s="149" t="s">
        <v>2</v>
      </c>
      <c r="G431" s="149" t="s">
        <v>2</v>
      </c>
      <c r="H431" s="149" t="s">
        <v>153</v>
      </c>
      <c r="I431" s="149" t="s">
        <v>638</v>
      </c>
      <c r="J431" s="149" t="s">
        <v>654</v>
      </c>
      <c r="K431" s="149" t="s">
        <v>639</v>
      </c>
      <c r="L431" s="150">
        <v>529753.96</v>
      </c>
      <c r="M431" s="150">
        <v>529753.96</v>
      </c>
      <c r="N431" s="150">
        <v>529753.96</v>
      </c>
      <c r="O431" s="151">
        <v>1</v>
      </c>
      <c r="Q431" s="121"/>
    </row>
    <row r="432" spans="1:17" ht="12.75">
      <c r="A432" s="149" t="s">
        <v>120</v>
      </c>
      <c r="B432" s="149" t="s">
        <v>635</v>
      </c>
      <c r="C432" s="149" t="s">
        <v>636</v>
      </c>
      <c r="D432" s="149" t="s">
        <v>683</v>
      </c>
      <c r="E432" s="149" t="s">
        <v>2</v>
      </c>
      <c r="F432" s="149" t="s">
        <v>2</v>
      </c>
      <c r="G432" s="149" t="s">
        <v>176</v>
      </c>
      <c r="H432" s="149" t="s">
        <v>153</v>
      </c>
      <c r="I432" s="149" t="s">
        <v>638</v>
      </c>
      <c r="J432" s="149" t="s">
        <v>656</v>
      </c>
      <c r="K432" s="149" t="s">
        <v>639</v>
      </c>
      <c r="L432" s="150">
        <v>348953.09</v>
      </c>
      <c r="M432" s="150">
        <v>348953.09</v>
      </c>
      <c r="N432" s="150">
        <v>348953.09</v>
      </c>
      <c r="O432" s="151">
        <v>1</v>
      </c>
      <c r="Q432" s="121"/>
    </row>
    <row r="433" spans="1:17" ht="12.75">
      <c r="A433" s="149" t="s">
        <v>120</v>
      </c>
      <c r="B433" s="149" t="s">
        <v>635</v>
      </c>
      <c r="C433" s="149" t="s">
        <v>636</v>
      </c>
      <c r="D433" s="149" t="s">
        <v>683</v>
      </c>
      <c r="E433" s="149" t="s">
        <v>2</v>
      </c>
      <c r="F433" s="149" t="s">
        <v>2</v>
      </c>
      <c r="G433" s="149" t="s">
        <v>176</v>
      </c>
      <c r="H433" s="149" t="s">
        <v>153</v>
      </c>
      <c r="I433" s="149" t="s">
        <v>638</v>
      </c>
      <c r="J433" s="149" t="s">
        <v>654</v>
      </c>
      <c r="K433" s="149" t="s">
        <v>639</v>
      </c>
      <c r="L433" s="150">
        <v>3951402.6399999997</v>
      </c>
      <c r="M433" s="150">
        <v>3951402.6399999997</v>
      </c>
      <c r="N433" s="150">
        <v>3951402.6399999997</v>
      </c>
      <c r="O433" s="151">
        <v>3</v>
      </c>
      <c r="Q433" s="121"/>
    </row>
    <row r="434" spans="1:17" ht="12.75">
      <c r="A434" s="149" t="s">
        <v>120</v>
      </c>
      <c r="B434" s="149" t="s">
        <v>635</v>
      </c>
      <c r="C434" s="149" t="s">
        <v>636</v>
      </c>
      <c r="D434" s="149" t="s">
        <v>683</v>
      </c>
      <c r="E434" s="149" t="s">
        <v>2</v>
      </c>
      <c r="F434" s="149" t="s">
        <v>72</v>
      </c>
      <c r="G434" s="149" t="s">
        <v>2</v>
      </c>
      <c r="H434" s="149" t="s">
        <v>153</v>
      </c>
      <c r="I434" s="149" t="s">
        <v>638</v>
      </c>
      <c r="J434" s="149" t="s">
        <v>646</v>
      </c>
      <c r="K434" s="149" t="s">
        <v>639</v>
      </c>
      <c r="L434" s="150">
        <v>477463.02</v>
      </c>
      <c r="M434" s="150">
        <v>477463.02</v>
      </c>
      <c r="N434" s="150">
        <v>477463.02</v>
      </c>
      <c r="O434" s="151">
        <v>1</v>
      </c>
      <c r="Q434" s="121"/>
    </row>
    <row r="435" spans="1:17" ht="12.75">
      <c r="A435" s="149" t="s">
        <v>120</v>
      </c>
      <c r="B435" s="149" t="s">
        <v>635</v>
      </c>
      <c r="C435" s="149" t="s">
        <v>636</v>
      </c>
      <c r="D435" s="149" t="s">
        <v>683</v>
      </c>
      <c r="E435" s="149" t="s">
        <v>2</v>
      </c>
      <c r="F435" s="149" t="s">
        <v>72</v>
      </c>
      <c r="G435" s="149" t="s">
        <v>2</v>
      </c>
      <c r="H435" s="149" t="s">
        <v>153</v>
      </c>
      <c r="I435" s="149" t="s">
        <v>638</v>
      </c>
      <c r="J435" s="149" t="s">
        <v>654</v>
      </c>
      <c r="K435" s="149" t="s">
        <v>639</v>
      </c>
      <c r="L435" s="150">
        <v>2622491.71</v>
      </c>
      <c r="M435" s="150">
        <v>2622491.71</v>
      </c>
      <c r="N435" s="150">
        <v>2622491.71</v>
      </c>
      <c r="O435" s="151">
        <v>5</v>
      </c>
      <c r="Q435" s="121"/>
    </row>
    <row r="436" spans="1:17" ht="12.75">
      <c r="A436" s="149" t="s">
        <v>120</v>
      </c>
      <c r="B436" s="149" t="s">
        <v>635</v>
      </c>
      <c r="C436" s="149" t="s">
        <v>636</v>
      </c>
      <c r="D436" s="149" t="s">
        <v>683</v>
      </c>
      <c r="E436" s="149" t="s">
        <v>2</v>
      </c>
      <c r="F436" s="149" t="s">
        <v>72</v>
      </c>
      <c r="G436" s="149" t="s">
        <v>176</v>
      </c>
      <c r="H436" s="149" t="s">
        <v>153</v>
      </c>
      <c r="I436" s="149" t="s">
        <v>638</v>
      </c>
      <c r="J436" s="149" t="s">
        <v>654</v>
      </c>
      <c r="K436" s="149" t="s">
        <v>639</v>
      </c>
      <c r="L436" s="150">
        <v>8696133.5700000003</v>
      </c>
      <c r="M436" s="150">
        <v>8475414.0199999996</v>
      </c>
      <c r="N436" s="150">
        <v>8696133.5700000003</v>
      </c>
      <c r="O436" s="151">
        <v>9</v>
      </c>
      <c r="Q436" s="121"/>
    </row>
    <row r="437" spans="1:17" ht="12.75">
      <c r="A437" s="149" t="s">
        <v>120</v>
      </c>
      <c r="B437" s="149" t="s">
        <v>635</v>
      </c>
      <c r="C437" s="149" t="s">
        <v>636</v>
      </c>
      <c r="D437" s="149" t="s">
        <v>683</v>
      </c>
      <c r="E437" s="149" t="s">
        <v>2</v>
      </c>
      <c r="F437" s="149" t="s">
        <v>72</v>
      </c>
      <c r="G437" s="149" t="s">
        <v>176</v>
      </c>
      <c r="H437" s="149" t="s">
        <v>153</v>
      </c>
      <c r="I437" s="149" t="s">
        <v>638</v>
      </c>
      <c r="J437" s="149" t="s">
        <v>644</v>
      </c>
      <c r="K437" s="149" t="s">
        <v>639</v>
      </c>
      <c r="L437" s="150">
        <v>435651.39</v>
      </c>
      <c r="M437" s="150">
        <v>435651.39</v>
      </c>
      <c r="N437" s="150">
        <v>435651.39</v>
      </c>
      <c r="O437" s="151">
        <v>1</v>
      </c>
      <c r="Q437" s="121"/>
    </row>
    <row r="438" spans="1:17" ht="12.75">
      <c r="A438" s="149" t="s">
        <v>120</v>
      </c>
      <c r="B438" s="149" t="s">
        <v>635</v>
      </c>
      <c r="C438" s="149" t="s">
        <v>636</v>
      </c>
      <c r="D438" s="149" t="s">
        <v>683</v>
      </c>
      <c r="E438" s="149" t="s">
        <v>2</v>
      </c>
      <c r="F438" s="149" t="s">
        <v>79</v>
      </c>
      <c r="G438" s="149" t="s">
        <v>2</v>
      </c>
      <c r="H438" s="149" t="s">
        <v>153</v>
      </c>
      <c r="I438" s="149" t="s">
        <v>638</v>
      </c>
      <c r="J438" s="149" t="s">
        <v>654</v>
      </c>
      <c r="K438" s="149" t="s">
        <v>639</v>
      </c>
      <c r="L438" s="150">
        <v>3148244.1599999997</v>
      </c>
      <c r="M438" s="150">
        <v>3148244.1599999997</v>
      </c>
      <c r="N438" s="150">
        <v>3148244.1599999997</v>
      </c>
      <c r="O438" s="151">
        <v>5</v>
      </c>
      <c r="Q438" s="121"/>
    </row>
    <row r="439" spans="1:17" ht="12.75">
      <c r="A439" s="149" t="s">
        <v>120</v>
      </c>
      <c r="B439" s="149" t="s">
        <v>635</v>
      </c>
      <c r="C439" s="149" t="s">
        <v>636</v>
      </c>
      <c r="D439" s="149" t="s">
        <v>683</v>
      </c>
      <c r="E439" s="149" t="s">
        <v>2</v>
      </c>
      <c r="F439" s="149" t="s">
        <v>79</v>
      </c>
      <c r="G439" s="149" t="s">
        <v>176</v>
      </c>
      <c r="H439" s="149" t="s">
        <v>153</v>
      </c>
      <c r="I439" s="149" t="s">
        <v>638</v>
      </c>
      <c r="J439" s="149" t="s">
        <v>654</v>
      </c>
      <c r="K439" s="149" t="s">
        <v>639</v>
      </c>
      <c r="L439" s="150">
        <v>14844049.280000001</v>
      </c>
      <c r="M439" s="150">
        <v>14844049.280000001</v>
      </c>
      <c r="N439" s="150">
        <v>14844049.280000001</v>
      </c>
      <c r="O439" s="151">
        <v>4</v>
      </c>
      <c r="Q439" s="121"/>
    </row>
    <row r="440" spans="1:17" ht="12.75">
      <c r="A440" s="149" t="s">
        <v>120</v>
      </c>
      <c r="B440" s="149" t="s">
        <v>635</v>
      </c>
      <c r="C440" s="149" t="s">
        <v>636</v>
      </c>
      <c r="D440" s="149" t="s">
        <v>677</v>
      </c>
      <c r="E440" s="149" t="s">
        <v>2</v>
      </c>
      <c r="F440" s="149" t="s">
        <v>2</v>
      </c>
      <c r="G440" s="149" t="s">
        <v>2</v>
      </c>
      <c r="H440" s="149" t="s">
        <v>164</v>
      </c>
      <c r="I440" s="149" t="s">
        <v>638</v>
      </c>
      <c r="J440" s="149" t="s">
        <v>654</v>
      </c>
      <c r="K440" s="149" t="s">
        <v>639</v>
      </c>
      <c r="L440" s="150">
        <v>1715132.02</v>
      </c>
      <c r="M440" s="150">
        <v>1715132.02</v>
      </c>
      <c r="N440" s="150">
        <v>1715132.02</v>
      </c>
      <c r="O440" s="151">
        <v>3</v>
      </c>
      <c r="Q440" s="121"/>
    </row>
    <row r="441" spans="1:17" ht="12.75">
      <c r="A441" s="149" t="s">
        <v>120</v>
      </c>
      <c r="B441" s="149" t="s">
        <v>635</v>
      </c>
      <c r="C441" s="149" t="s">
        <v>636</v>
      </c>
      <c r="D441" s="149" t="s">
        <v>677</v>
      </c>
      <c r="E441" s="149" t="s">
        <v>2</v>
      </c>
      <c r="F441" s="149" t="s">
        <v>72</v>
      </c>
      <c r="G441" s="149" t="s">
        <v>2</v>
      </c>
      <c r="H441" s="149" t="s">
        <v>164</v>
      </c>
      <c r="I441" s="149" t="s">
        <v>638</v>
      </c>
      <c r="J441" s="149" t="s">
        <v>654</v>
      </c>
      <c r="K441" s="149" t="s">
        <v>639</v>
      </c>
      <c r="L441" s="150">
        <v>344930.76</v>
      </c>
      <c r="M441" s="150">
        <v>344930.76</v>
      </c>
      <c r="N441" s="150">
        <v>344930.76</v>
      </c>
      <c r="O441" s="151">
        <v>1</v>
      </c>
      <c r="Q441" s="121"/>
    </row>
    <row r="442" spans="1:17" ht="12.75">
      <c r="A442" s="149" t="s">
        <v>120</v>
      </c>
      <c r="B442" s="149" t="s">
        <v>635</v>
      </c>
      <c r="C442" s="149" t="s">
        <v>636</v>
      </c>
      <c r="D442" s="149" t="s">
        <v>677</v>
      </c>
      <c r="E442" s="149" t="s">
        <v>2</v>
      </c>
      <c r="F442" s="149" t="s">
        <v>72</v>
      </c>
      <c r="G442" s="149" t="s">
        <v>176</v>
      </c>
      <c r="H442" s="149" t="s">
        <v>164</v>
      </c>
      <c r="I442" s="149" t="s">
        <v>638</v>
      </c>
      <c r="J442" s="149" t="s">
        <v>654</v>
      </c>
      <c r="K442" s="149" t="s">
        <v>639</v>
      </c>
      <c r="L442" s="150">
        <v>5259853.95</v>
      </c>
      <c r="M442" s="150">
        <v>5259853.95</v>
      </c>
      <c r="N442" s="150">
        <v>5259853.95</v>
      </c>
      <c r="O442" s="151">
        <v>4</v>
      </c>
      <c r="Q442" s="121"/>
    </row>
    <row r="443" spans="1:17" ht="12.75">
      <c r="A443" s="149" t="s">
        <v>120</v>
      </c>
      <c r="B443" s="149" t="s">
        <v>635</v>
      </c>
      <c r="C443" s="149" t="s">
        <v>636</v>
      </c>
      <c r="D443" s="149" t="s">
        <v>677</v>
      </c>
      <c r="E443" s="149" t="s">
        <v>2</v>
      </c>
      <c r="F443" s="149" t="s">
        <v>79</v>
      </c>
      <c r="G443" s="149" t="s">
        <v>2</v>
      </c>
      <c r="H443" s="149" t="s">
        <v>164</v>
      </c>
      <c r="I443" s="149" t="s">
        <v>638</v>
      </c>
      <c r="J443" s="149" t="s">
        <v>654</v>
      </c>
      <c r="K443" s="149" t="s">
        <v>639</v>
      </c>
      <c r="L443" s="150">
        <v>1276126.3400000001</v>
      </c>
      <c r="M443" s="150">
        <v>1276126.3400000001</v>
      </c>
      <c r="N443" s="150">
        <v>1276126.3400000001</v>
      </c>
      <c r="O443" s="151">
        <v>1</v>
      </c>
      <c r="Q443" s="121"/>
    </row>
    <row r="444" spans="1:17" ht="12.75">
      <c r="A444" s="149" t="s">
        <v>120</v>
      </c>
      <c r="B444" s="149" t="s">
        <v>635</v>
      </c>
      <c r="C444" s="149" t="s">
        <v>636</v>
      </c>
      <c r="D444" s="149" t="s">
        <v>677</v>
      </c>
      <c r="E444" s="149" t="s">
        <v>2</v>
      </c>
      <c r="F444" s="149" t="s">
        <v>79</v>
      </c>
      <c r="G444" s="149" t="s">
        <v>176</v>
      </c>
      <c r="H444" s="149" t="s">
        <v>164</v>
      </c>
      <c r="I444" s="149" t="s">
        <v>638</v>
      </c>
      <c r="J444" s="149" t="s">
        <v>654</v>
      </c>
      <c r="K444" s="149" t="s">
        <v>639</v>
      </c>
      <c r="L444" s="150">
        <v>2802770.51</v>
      </c>
      <c r="M444" s="150">
        <v>2802770.51</v>
      </c>
      <c r="N444" s="150">
        <v>2802770.51</v>
      </c>
      <c r="O444" s="151">
        <v>4</v>
      </c>
      <c r="Q444" s="121"/>
    </row>
    <row r="445" spans="1:17" ht="12.75">
      <c r="A445" s="149" t="s">
        <v>120</v>
      </c>
      <c r="B445" s="149" t="s">
        <v>635</v>
      </c>
      <c r="C445" s="149" t="s">
        <v>636</v>
      </c>
      <c r="D445" s="149" t="s">
        <v>684</v>
      </c>
      <c r="E445" s="149" t="s">
        <v>2</v>
      </c>
      <c r="F445" s="149" t="s">
        <v>2</v>
      </c>
      <c r="G445" s="149" t="s">
        <v>2</v>
      </c>
      <c r="H445" s="149" t="s">
        <v>164</v>
      </c>
      <c r="I445" s="149" t="s">
        <v>638</v>
      </c>
      <c r="J445" s="149" t="s">
        <v>654</v>
      </c>
      <c r="K445" s="149" t="s">
        <v>639</v>
      </c>
      <c r="L445" s="150">
        <v>336318.91</v>
      </c>
      <c r="M445" s="150">
        <v>336318.91</v>
      </c>
      <c r="N445" s="150">
        <v>336318.91</v>
      </c>
      <c r="O445" s="151">
        <v>1</v>
      </c>
      <c r="Q445" s="121"/>
    </row>
    <row r="446" spans="1:17" ht="12.75">
      <c r="A446" s="149" t="s">
        <v>120</v>
      </c>
      <c r="B446" s="149" t="s">
        <v>635</v>
      </c>
      <c r="C446" s="149" t="s">
        <v>636</v>
      </c>
      <c r="D446" s="149" t="s">
        <v>684</v>
      </c>
      <c r="E446" s="149" t="s">
        <v>2</v>
      </c>
      <c r="F446" s="149" t="s">
        <v>2</v>
      </c>
      <c r="G446" s="149" t="s">
        <v>176</v>
      </c>
      <c r="H446" s="149" t="s">
        <v>164</v>
      </c>
      <c r="I446" s="149" t="s">
        <v>638</v>
      </c>
      <c r="J446" s="149" t="s">
        <v>656</v>
      </c>
      <c r="K446" s="149" t="s">
        <v>639</v>
      </c>
      <c r="L446" s="150">
        <v>2236243.7999999998</v>
      </c>
      <c r="M446" s="150">
        <v>2236243.7999999998</v>
      </c>
      <c r="N446" s="150">
        <v>2236243.7999999998</v>
      </c>
      <c r="O446" s="151">
        <v>1</v>
      </c>
      <c r="Q446" s="121"/>
    </row>
    <row r="447" spans="1:17" ht="12.75">
      <c r="A447" s="149" t="s">
        <v>120</v>
      </c>
      <c r="B447" s="149" t="s">
        <v>635</v>
      </c>
      <c r="C447" s="149" t="s">
        <v>636</v>
      </c>
      <c r="D447" s="149" t="s">
        <v>684</v>
      </c>
      <c r="E447" s="149" t="s">
        <v>2</v>
      </c>
      <c r="F447" s="149" t="s">
        <v>72</v>
      </c>
      <c r="G447" s="149" t="s">
        <v>2</v>
      </c>
      <c r="H447" s="149" t="s">
        <v>164</v>
      </c>
      <c r="I447" s="149" t="s">
        <v>638</v>
      </c>
      <c r="J447" s="149" t="s">
        <v>654</v>
      </c>
      <c r="K447" s="149" t="s">
        <v>639</v>
      </c>
      <c r="L447" s="150">
        <v>920711.79</v>
      </c>
      <c r="M447" s="150">
        <v>920711.79</v>
      </c>
      <c r="N447" s="150">
        <v>920711.79</v>
      </c>
      <c r="O447" s="151">
        <v>2</v>
      </c>
      <c r="Q447" s="121"/>
    </row>
    <row r="448" spans="1:17" ht="12.75">
      <c r="A448" s="149" t="s">
        <v>120</v>
      </c>
      <c r="B448" s="149" t="s">
        <v>635</v>
      </c>
      <c r="C448" s="149" t="s">
        <v>636</v>
      </c>
      <c r="D448" s="149" t="s">
        <v>684</v>
      </c>
      <c r="E448" s="149" t="s">
        <v>2</v>
      </c>
      <c r="F448" s="149" t="s">
        <v>72</v>
      </c>
      <c r="G448" s="149" t="s">
        <v>176</v>
      </c>
      <c r="H448" s="149" t="s">
        <v>164</v>
      </c>
      <c r="I448" s="149" t="s">
        <v>638</v>
      </c>
      <c r="J448" s="149" t="s">
        <v>654</v>
      </c>
      <c r="K448" s="149" t="s">
        <v>639</v>
      </c>
      <c r="L448" s="150">
        <v>1347642.61</v>
      </c>
      <c r="M448" s="150">
        <v>1347642.61</v>
      </c>
      <c r="N448" s="150">
        <v>1347642.61</v>
      </c>
      <c r="O448" s="151">
        <v>3</v>
      </c>
      <c r="Q448" s="121"/>
    </row>
    <row r="449" spans="1:17" ht="12.75">
      <c r="A449" s="149" t="s">
        <v>120</v>
      </c>
      <c r="B449" s="149" t="s">
        <v>635</v>
      </c>
      <c r="C449" s="149" t="s">
        <v>636</v>
      </c>
      <c r="D449" s="149" t="s">
        <v>684</v>
      </c>
      <c r="E449" s="149" t="s">
        <v>2</v>
      </c>
      <c r="F449" s="149" t="s">
        <v>72</v>
      </c>
      <c r="G449" s="149" t="s">
        <v>176</v>
      </c>
      <c r="H449" s="149" t="s">
        <v>164</v>
      </c>
      <c r="I449" s="149" t="s">
        <v>638</v>
      </c>
      <c r="J449" s="149" t="s">
        <v>644</v>
      </c>
      <c r="K449" s="149" t="s">
        <v>639</v>
      </c>
      <c r="L449" s="150">
        <v>13748712.51</v>
      </c>
      <c r="M449" s="150">
        <v>13748712.51</v>
      </c>
      <c r="N449" s="150">
        <v>13748712.51</v>
      </c>
      <c r="O449" s="151">
        <v>1</v>
      </c>
      <c r="Q449" s="121"/>
    </row>
    <row r="450" spans="1:17" ht="12.75">
      <c r="A450" s="149" t="s">
        <v>120</v>
      </c>
      <c r="B450" s="149" t="s">
        <v>635</v>
      </c>
      <c r="C450" s="149" t="s">
        <v>636</v>
      </c>
      <c r="D450" s="149" t="s">
        <v>684</v>
      </c>
      <c r="E450" s="149" t="s">
        <v>2</v>
      </c>
      <c r="F450" s="149" t="s">
        <v>79</v>
      </c>
      <c r="G450" s="149" t="s">
        <v>2</v>
      </c>
      <c r="H450" s="149" t="s">
        <v>164</v>
      </c>
      <c r="I450" s="149" t="s">
        <v>638</v>
      </c>
      <c r="J450" s="149" t="s">
        <v>653</v>
      </c>
      <c r="K450" s="149" t="s">
        <v>639</v>
      </c>
      <c r="L450" s="150">
        <v>2015366.01</v>
      </c>
      <c r="M450" s="150">
        <v>2015366.01</v>
      </c>
      <c r="N450" s="150">
        <v>2015366.01</v>
      </c>
      <c r="O450" s="151">
        <v>1</v>
      </c>
      <c r="Q450" s="121"/>
    </row>
    <row r="451" spans="1:17" ht="12.75">
      <c r="A451" s="149" t="s">
        <v>120</v>
      </c>
      <c r="B451" s="149" t="s">
        <v>635</v>
      </c>
      <c r="C451" s="149" t="s">
        <v>636</v>
      </c>
      <c r="D451" s="149" t="s">
        <v>684</v>
      </c>
      <c r="E451" s="149" t="s">
        <v>2</v>
      </c>
      <c r="F451" s="149" t="s">
        <v>79</v>
      </c>
      <c r="G451" s="149" t="s">
        <v>2</v>
      </c>
      <c r="H451" s="149" t="s">
        <v>164</v>
      </c>
      <c r="I451" s="149" t="s">
        <v>638</v>
      </c>
      <c r="J451" s="149" t="s">
        <v>654</v>
      </c>
      <c r="K451" s="149" t="s">
        <v>639</v>
      </c>
      <c r="L451" s="150">
        <v>366837.4</v>
      </c>
      <c r="M451" s="150">
        <v>366837.4</v>
      </c>
      <c r="N451" s="150">
        <v>366837.4</v>
      </c>
      <c r="O451" s="151">
        <v>1</v>
      </c>
      <c r="Q451" s="121"/>
    </row>
    <row r="452" spans="1:17" ht="12.75">
      <c r="A452" s="149" t="s">
        <v>120</v>
      </c>
      <c r="B452" s="149" t="s">
        <v>635</v>
      </c>
      <c r="C452" s="149" t="s">
        <v>636</v>
      </c>
      <c r="D452" s="149" t="s">
        <v>684</v>
      </c>
      <c r="E452" s="149" t="s">
        <v>2</v>
      </c>
      <c r="F452" s="149" t="s">
        <v>79</v>
      </c>
      <c r="G452" s="149" t="s">
        <v>176</v>
      </c>
      <c r="H452" s="149" t="s">
        <v>164</v>
      </c>
      <c r="I452" s="149" t="s">
        <v>638</v>
      </c>
      <c r="J452" s="149" t="s">
        <v>654</v>
      </c>
      <c r="K452" s="149" t="s">
        <v>639</v>
      </c>
      <c r="L452" s="150">
        <v>235123.57</v>
      </c>
      <c r="M452" s="150">
        <v>235123.57</v>
      </c>
      <c r="N452" s="150">
        <v>235123.57</v>
      </c>
      <c r="O452" s="151">
        <v>1</v>
      </c>
      <c r="Q452" s="121"/>
    </row>
    <row r="453" spans="1:17" ht="12.75">
      <c r="A453" s="149" t="s">
        <v>120</v>
      </c>
      <c r="B453" s="149" t="s">
        <v>635</v>
      </c>
      <c r="C453" s="149" t="s">
        <v>636</v>
      </c>
      <c r="D453" s="149" t="s">
        <v>685</v>
      </c>
      <c r="E453" s="149" t="s">
        <v>2</v>
      </c>
      <c r="F453" s="149" t="s">
        <v>2</v>
      </c>
      <c r="G453" s="149" t="s">
        <v>2</v>
      </c>
      <c r="H453" s="149" t="s">
        <v>164</v>
      </c>
      <c r="I453" s="149" t="s">
        <v>638</v>
      </c>
      <c r="J453" s="149" t="s">
        <v>654</v>
      </c>
      <c r="K453" s="149" t="s">
        <v>639</v>
      </c>
      <c r="L453" s="150">
        <v>424282.15</v>
      </c>
      <c r="M453" s="150">
        <v>424282.15</v>
      </c>
      <c r="N453" s="150">
        <v>424282.15</v>
      </c>
      <c r="O453" s="151">
        <v>1</v>
      </c>
      <c r="Q453" s="121"/>
    </row>
    <row r="454" spans="1:17" ht="12.75">
      <c r="A454" s="149" t="s">
        <v>120</v>
      </c>
      <c r="B454" s="149" t="s">
        <v>635</v>
      </c>
      <c r="C454" s="149" t="s">
        <v>636</v>
      </c>
      <c r="D454" s="149" t="s">
        <v>685</v>
      </c>
      <c r="E454" s="149" t="s">
        <v>2</v>
      </c>
      <c r="F454" s="149" t="s">
        <v>2</v>
      </c>
      <c r="G454" s="149" t="s">
        <v>2</v>
      </c>
      <c r="H454" s="149" t="s">
        <v>164</v>
      </c>
      <c r="I454" s="149" t="s">
        <v>638</v>
      </c>
      <c r="J454" s="149" t="s">
        <v>644</v>
      </c>
      <c r="K454" s="149" t="s">
        <v>639</v>
      </c>
      <c r="L454" s="150">
        <v>338106.35</v>
      </c>
      <c r="M454" s="150">
        <v>287390.40000000002</v>
      </c>
      <c r="N454" s="150">
        <v>338106.35</v>
      </c>
      <c r="O454" s="151">
        <v>1</v>
      </c>
      <c r="Q454" s="121"/>
    </row>
    <row r="455" spans="1:17" ht="12.75">
      <c r="A455" s="149" t="s">
        <v>120</v>
      </c>
      <c r="B455" s="149" t="s">
        <v>635</v>
      </c>
      <c r="C455" s="149" t="s">
        <v>636</v>
      </c>
      <c r="D455" s="149" t="s">
        <v>685</v>
      </c>
      <c r="E455" s="149" t="s">
        <v>2</v>
      </c>
      <c r="F455" s="149" t="s">
        <v>2</v>
      </c>
      <c r="G455" s="149" t="s">
        <v>176</v>
      </c>
      <c r="H455" s="149" t="s">
        <v>164</v>
      </c>
      <c r="I455" s="149" t="s">
        <v>638</v>
      </c>
      <c r="J455" s="149" t="s">
        <v>654</v>
      </c>
      <c r="K455" s="149" t="s">
        <v>639</v>
      </c>
      <c r="L455" s="150">
        <v>553966.24</v>
      </c>
      <c r="M455" s="150">
        <v>553966.24</v>
      </c>
      <c r="N455" s="150">
        <v>553966.24</v>
      </c>
      <c r="O455" s="151">
        <v>1</v>
      </c>
      <c r="Q455" s="121"/>
    </row>
    <row r="456" spans="1:17" ht="12.75">
      <c r="A456" s="149" t="s">
        <v>120</v>
      </c>
      <c r="B456" s="149" t="s">
        <v>635</v>
      </c>
      <c r="C456" s="149" t="s">
        <v>636</v>
      </c>
      <c r="D456" s="149" t="s">
        <v>685</v>
      </c>
      <c r="E456" s="149" t="s">
        <v>2</v>
      </c>
      <c r="F456" s="149" t="s">
        <v>72</v>
      </c>
      <c r="G456" s="149" t="s">
        <v>176</v>
      </c>
      <c r="H456" s="149" t="s">
        <v>164</v>
      </c>
      <c r="I456" s="149" t="s">
        <v>638</v>
      </c>
      <c r="J456" s="149" t="s">
        <v>653</v>
      </c>
      <c r="K456" s="149" t="s">
        <v>639</v>
      </c>
      <c r="L456" s="150">
        <v>1064065.28</v>
      </c>
      <c r="M456" s="150">
        <v>1064065.28</v>
      </c>
      <c r="N456" s="150">
        <v>1064065.28</v>
      </c>
      <c r="O456" s="151">
        <v>2</v>
      </c>
      <c r="Q456" s="121"/>
    </row>
    <row r="457" spans="1:17" ht="12.75">
      <c r="A457" s="149" t="s">
        <v>120</v>
      </c>
      <c r="B457" s="149" t="s">
        <v>635</v>
      </c>
      <c r="C457" s="149" t="s">
        <v>636</v>
      </c>
      <c r="D457" s="149" t="s">
        <v>685</v>
      </c>
      <c r="E457" s="149" t="s">
        <v>2</v>
      </c>
      <c r="F457" s="149" t="s">
        <v>79</v>
      </c>
      <c r="G457" s="149" t="s">
        <v>2</v>
      </c>
      <c r="H457" s="149" t="s">
        <v>164</v>
      </c>
      <c r="I457" s="149" t="s">
        <v>638</v>
      </c>
      <c r="J457" s="149" t="s">
        <v>654</v>
      </c>
      <c r="K457" s="149" t="s">
        <v>639</v>
      </c>
      <c r="L457" s="150">
        <v>1111133.7000000002</v>
      </c>
      <c r="M457" s="150">
        <v>1111133.7000000002</v>
      </c>
      <c r="N457" s="150">
        <v>1111133.7000000002</v>
      </c>
      <c r="O457" s="151">
        <v>2</v>
      </c>
      <c r="Q457" s="121"/>
    </row>
    <row r="458" spans="1:17" ht="12.75">
      <c r="A458" s="149" t="s">
        <v>120</v>
      </c>
      <c r="B458" s="149" t="s">
        <v>635</v>
      </c>
      <c r="C458" s="149" t="s">
        <v>636</v>
      </c>
      <c r="D458" s="149" t="s">
        <v>685</v>
      </c>
      <c r="E458" s="149" t="s">
        <v>2</v>
      </c>
      <c r="F458" s="149" t="s">
        <v>176</v>
      </c>
      <c r="G458" s="149" t="s">
        <v>176</v>
      </c>
      <c r="H458" s="149" t="s">
        <v>164</v>
      </c>
      <c r="I458" s="149" t="s">
        <v>638</v>
      </c>
      <c r="J458" s="149" t="s">
        <v>653</v>
      </c>
      <c r="K458" s="149" t="s">
        <v>639</v>
      </c>
      <c r="L458" s="150">
        <v>480207.67000000004</v>
      </c>
      <c r="M458" s="150">
        <v>462457.08999999997</v>
      </c>
      <c r="N458" s="150">
        <v>480207.67000000004</v>
      </c>
      <c r="O458" s="151">
        <v>3</v>
      </c>
      <c r="Q458" s="121"/>
    </row>
    <row r="459" spans="1:17" ht="12.75">
      <c r="A459" s="149" t="s">
        <v>120</v>
      </c>
      <c r="B459" s="149" t="s">
        <v>635</v>
      </c>
      <c r="C459" s="149" t="s">
        <v>636</v>
      </c>
      <c r="D459" s="149" t="s">
        <v>686</v>
      </c>
      <c r="E459" s="149" t="s">
        <v>2</v>
      </c>
      <c r="F459" s="149" t="s">
        <v>2</v>
      </c>
      <c r="G459" s="149" t="s">
        <v>2</v>
      </c>
      <c r="H459" s="149" t="s">
        <v>164</v>
      </c>
      <c r="I459" s="149" t="s">
        <v>638</v>
      </c>
      <c r="J459" s="149" t="s">
        <v>656</v>
      </c>
      <c r="K459" s="149" t="s">
        <v>639</v>
      </c>
      <c r="L459" s="150">
        <v>122668.1</v>
      </c>
      <c r="M459" s="150">
        <v>122668.1</v>
      </c>
      <c r="N459" s="150">
        <v>122668.1</v>
      </c>
      <c r="O459" s="151">
        <v>1</v>
      </c>
      <c r="Q459" s="121"/>
    </row>
    <row r="460" spans="1:17" ht="12.75">
      <c r="A460" s="149" t="s">
        <v>120</v>
      </c>
      <c r="B460" s="149" t="s">
        <v>635</v>
      </c>
      <c r="C460" s="149" t="s">
        <v>636</v>
      </c>
      <c r="D460" s="149" t="s">
        <v>686</v>
      </c>
      <c r="E460" s="149" t="s">
        <v>2</v>
      </c>
      <c r="F460" s="149" t="s">
        <v>2</v>
      </c>
      <c r="G460" s="149" t="s">
        <v>2</v>
      </c>
      <c r="H460" s="149" t="s">
        <v>164</v>
      </c>
      <c r="I460" s="149" t="s">
        <v>638</v>
      </c>
      <c r="J460" s="149" t="s">
        <v>643</v>
      </c>
      <c r="K460" s="149" t="s">
        <v>639</v>
      </c>
      <c r="L460" s="150">
        <v>9851712.2700000014</v>
      </c>
      <c r="M460" s="150">
        <v>9822094.2800000012</v>
      </c>
      <c r="N460" s="150">
        <v>9851712.2700000014</v>
      </c>
      <c r="O460" s="151">
        <v>9</v>
      </c>
      <c r="Q460" s="121"/>
    </row>
    <row r="461" spans="1:17" ht="12.75">
      <c r="A461" s="149" t="s">
        <v>120</v>
      </c>
      <c r="B461" s="149" t="s">
        <v>635</v>
      </c>
      <c r="C461" s="149" t="s">
        <v>636</v>
      </c>
      <c r="D461" s="149" t="s">
        <v>686</v>
      </c>
      <c r="E461" s="149" t="s">
        <v>2</v>
      </c>
      <c r="F461" s="149" t="s">
        <v>2</v>
      </c>
      <c r="G461" s="149" t="s">
        <v>2</v>
      </c>
      <c r="H461" s="149" t="s">
        <v>164</v>
      </c>
      <c r="I461" s="149" t="s">
        <v>638</v>
      </c>
      <c r="J461" s="149" t="s">
        <v>644</v>
      </c>
      <c r="K461" s="149" t="s">
        <v>639</v>
      </c>
      <c r="L461" s="150">
        <v>603500.06999999995</v>
      </c>
      <c r="M461" s="150">
        <v>487165.87</v>
      </c>
      <c r="N461" s="150">
        <v>603500.06999999995</v>
      </c>
      <c r="O461" s="151">
        <v>1</v>
      </c>
      <c r="Q461" s="121"/>
    </row>
    <row r="462" spans="1:17" ht="12.75">
      <c r="A462" s="149" t="s">
        <v>120</v>
      </c>
      <c r="B462" s="149" t="s">
        <v>635</v>
      </c>
      <c r="C462" s="149" t="s">
        <v>636</v>
      </c>
      <c r="D462" s="149" t="s">
        <v>686</v>
      </c>
      <c r="E462" s="149" t="s">
        <v>2</v>
      </c>
      <c r="F462" s="149" t="s">
        <v>2</v>
      </c>
      <c r="G462" s="149" t="s">
        <v>176</v>
      </c>
      <c r="H462" s="149" t="s">
        <v>164</v>
      </c>
      <c r="I462" s="149" t="s">
        <v>638</v>
      </c>
      <c r="J462" s="149" t="s">
        <v>643</v>
      </c>
      <c r="K462" s="149" t="s">
        <v>639</v>
      </c>
      <c r="L462" s="150">
        <v>2143876.61</v>
      </c>
      <c r="M462" s="150">
        <v>2143876.61</v>
      </c>
      <c r="N462" s="150">
        <v>2143876.61</v>
      </c>
      <c r="O462" s="151">
        <v>1</v>
      </c>
      <c r="Q462" s="121"/>
    </row>
    <row r="463" spans="1:17" ht="12.75">
      <c r="A463" s="149" t="s">
        <v>120</v>
      </c>
      <c r="B463" s="149" t="s">
        <v>635</v>
      </c>
      <c r="C463" s="149" t="s">
        <v>636</v>
      </c>
      <c r="D463" s="149" t="s">
        <v>686</v>
      </c>
      <c r="E463" s="149" t="s">
        <v>2</v>
      </c>
      <c r="F463" s="149" t="s">
        <v>2</v>
      </c>
      <c r="G463" s="149" t="s">
        <v>176</v>
      </c>
      <c r="H463" s="149" t="s">
        <v>164</v>
      </c>
      <c r="I463" s="149" t="s">
        <v>638</v>
      </c>
      <c r="J463" s="149" t="s">
        <v>644</v>
      </c>
      <c r="K463" s="149" t="s">
        <v>639</v>
      </c>
      <c r="L463" s="150">
        <v>1318436.32</v>
      </c>
      <c r="M463" s="150">
        <v>1318436.32</v>
      </c>
      <c r="N463" s="150">
        <v>1318436.32</v>
      </c>
      <c r="O463" s="151">
        <v>1</v>
      </c>
      <c r="Q463" s="121"/>
    </row>
    <row r="464" spans="1:17" ht="12.75">
      <c r="A464" s="149" t="s">
        <v>120</v>
      </c>
      <c r="B464" s="149" t="s">
        <v>635</v>
      </c>
      <c r="C464" s="149" t="s">
        <v>636</v>
      </c>
      <c r="D464" s="149" t="s">
        <v>686</v>
      </c>
      <c r="E464" s="149" t="s">
        <v>2</v>
      </c>
      <c r="F464" s="149" t="s">
        <v>72</v>
      </c>
      <c r="G464" s="149" t="s">
        <v>2</v>
      </c>
      <c r="H464" s="149" t="s">
        <v>164</v>
      </c>
      <c r="I464" s="149" t="s">
        <v>638</v>
      </c>
      <c r="J464" s="149" t="s">
        <v>647</v>
      </c>
      <c r="K464" s="149" t="s">
        <v>639</v>
      </c>
      <c r="L464" s="150">
        <v>187620.42</v>
      </c>
      <c r="M464" s="150">
        <v>187620.42</v>
      </c>
      <c r="N464" s="150">
        <v>187620.42</v>
      </c>
      <c r="O464" s="151">
        <v>1</v>
      </c>
      <c r="Q464" s="121"/>
    </row>
    <row r="465" spans="1:17" ht="12.75">
      <c r="A465" s="149" t="s">
        <v>120</v>
      </c>
      <c r="B465" s="149" t="s">
        <v>635</v>
      </c>
      <c r="C465" s="149" t="s">
        <v>636</v>
      </c>
      <c r="D465" s="149" t="s">
        <v>686</v>
      </c>
      <c r="E465" s="149" t="s">
        <v>2</v>
      </c>
      <c r="F465" s="149" t="s">
        <v>72</v>
      </c>
      <c r="G465" s="149" t="s">
        <v>2</v>
      </c>
      <c r="H465" s="149" t="s">
        <v>164</v>
      </c>
      <c r="I465" s="149" t="s">
        <v>638</v>
      </c>
      <c r="J465" s="149" t="s">
        <v>643</v>
      </c>
      <c r="K465" s="149" t="s">
        <v>639</v>
      </c>
      <c r="L465" s="150">
        <v>2333124.5</v>
      </c>
      <c r="M465" s="150">
        <v>2333124.5</v>
      </c>
      <c r="N465" s="150">
        <v>2333124.5</v>
      </c>
      <c r="O465" s="151">
        <v>6</v>
      </c>
      <c r="Q465" s="121"/>
    </row>
    <row r="466" spans="1:17" ht="12.75">
      <c r="A466" s="149" t="s">
        <v>120</v>
      </c>
      <c r="B466" s="149" t="s">
        <v>635</v>
      </c>
      <c r="C466" s="149" t="s">
        <v>636</v>
      </c>
      <c r="D466" s="149" t="s">
        <v>686</v>
      </c>
      <c r="E466" s="149" t="s">
        <v>2</v>
      </c>
      <c r="F466" s="149" t="s">
        <v>72</v>
      </c>
      <c r="G466" s="149" t="s">
        <v>176</v>
      </c>
      <c r="H466" s="149" t="s">
        <v>164</v>
      </c>
      <c r="I466" s="149" t="s">
        <v>638</v>
      </c>
      <c r="J466" s="149" t="s">
        <v>643</v>
      </c>
      <c r="K466" s="149" t="s">
        <v>639</v>
      </c>
      <c r="L466" s="150">
        <v>7769988.7400000002</v>
      </c>
      <c r="M466" s="150">
        <v>7769988.7400000002</v>
      </c>
      <c r="N466" s="150">
        <v>7769988.7400000002</v>
      </c>
      <c r="O466" s="151">
        <v>9</v>
      </c>
      <c r="Q466" s="121"/>
    </row>
    <row r="467" spans="1:17" ht="12.75">
      <c r="A467" s="149" t="s">
        <v>120</v>
      </c>
      <c r="B467" s="149" t="s">
        <v>635</v>
      </c>
      <c r="C467" s="149" t="s">
        <v>636</v>
      </c>
      <c r="D467" s="149" t="s">
        <v>686</v>
      </c>
      <c r="E467" s="149" t="s">
        <v>2</v>
      </c>
      <c r="F467" s="149" t="s">
        <v>72</v>
      </c>
      <c r="G467" s="149" t="s">
        <v>176</v>
      </c>
      <c r="H467" s="149" t="s">
        <v>164</v>
      </c>
      <c r="I467" s="149" t="s">
        <v>638</v>
      </c>
      <c r="J467" s="149" t="s">
        <v>644</v>
      </c>
      <c r="K467" s="149" t="s">
        <v>639</v>
      </c>
      <c r="L467" s="150">
        <v>3267483.4999999995</v>
      </c>
      <c r="M467" s="150">
        <v>3136129.8099999996</v>
      </c>
      <c r="N467" s="150">
        <v>3267483.4999999995</v>
      </c>
      <c r="O467" s="151">
        <v>4</v>
      </c>
      <c r="Q467" s="121"/>
    </row>
    <row r="468" spans="1:17" ht="12.75">
      <c r="A468" s="149" t="s">
        <v>120</v>
      </c>
      <c r="B468" s="149" t="s">
        <v>635</v>
      </c>
      <c r="C468" s="149" t="s">
        <v>636</v>
      </c>
      <c r="D468" s="149" t="s">
        <v>686</v>
      </c>
      <c r="E468" s="149" t="s">
        <v>2</v>
      </c>
      <c r="F468" s="149" t="s">
        <v>79</v>
      </c>
      <c r="G468" s="149" t="s">
        <v>2</v>
      </c>
      <c r="H468" s="149" t="s">
        <v>164</v>
      </c>
      <c r="I468" s="149" t="s">
        <v>638</v>
      </c>
      <c r="J468" s="149" t="s">
        <v>647</v>
      </c>
      <c r="K468" s="149" t="s">
        <v>639</v>
      </c>
      <c r="L468" s="150">
        <v>357558.24</v>
      </c>
      <c r="M468" s="150">
        <v>357558.24</v>
      </c>
      <c r="N468" s="150">
        <v>357558.24</v>
      </c>
      <c r="O468" s="151">
        <v>1</v>
      </c>
      <c r="Q468" s="121"/>
    </row>
    <row r="469" spans="1:17" ht="12.75">
      <c r="A469" s="149" t="s">
        <v>120</v>
      </c>
      <c r="B469" s="149" t="s">
        <v>635</v>
      </c>
      <c r="C469" s="149" t="s">
        <v>636</v>
      </c>
      <c r="D469" s="149" t="s">
        <v>686</v>
      </c>
      <c r="E469" s="149" t="s">
        <v>2</v>
      </c>
      <c r="F469" s="149" t="s">
        <v>79</v>
      </c>
      <c r="G469" s="149" t="s">
        <v>2</v>
      </c>
      <c r="H469" s="149" t="s">
        <v>164</v>
      </c>
      <c r="I469" s="149" t="s">
        <v>638</v>
      </c>
      <c r="J469" s="149" t="s">
        <v>643</v>
      </c>
      <c r="K469" s="149" t="s">
        <v>639</v>
      </c>
      <c r="L469" s="150">
        <v>2249868.34</v>
      </c>
      <c r="M469" s="150">
        <v>2181957.19</v>
      </c>
      <c r="N469" s="150">
        <v>2249868.34</v>
      </c>
      <c r="O469" s="151">
        <v>5</v>
      </c>
      <c r="Q469" s="121"/>
    </row>
    <row r="470" spans="1:17" ht="12.75">
      <c r="A470" s="149" t="s">
        <v>120</v>
      </c>
      <c r="B470" s="149" t="s">
        <v>635</v>
      </c>
      <c r="C470" s="149" t="s">
        <v>636</v>
      </c>
      <c r="D470" s="149" t="s">
        <v>686</v>
      </c>
      <c r="E470" s="149" t="s">
        <v>2</v>
      </c>
      <c r="F470" s="149" t="s">
        <v>79</v>
      </c>
      <c r="G470" s="149" t="s">
        <v>2</v>
      </c>
      <c r="H470" s="149" t="s">
        <v>164</v>
      </c>
      <c r="I470" s="149" t="s">
        <v>638</v>
      </c>
      <c r="J470" s="149" t="s">
        <v>644</v>
      </c>
      <c r="K470" s="149" t="s">
        <v>639</v>
      </c>
      <c r="L470" s="150">
        <v>379256.41000000003</v>
      </c>
      <c r="M470" s="150">
        <v>351360.99</v>
      </c>
      <c r="N470" s="150">
        <v>379256.41000000003</v>
      </c>
      <c r="O470" s="151">
        <v>2</v>
      </c>
      <c r="Q470" s="121"/>
    </row>
    <row r="471" spans="1:17" ht="12.75">
      <c r="A471" s="149" t="s">
        <v>120</v>
      </c>
      <c r="B471" s="149" t="s">
        <v>635</v>
      </c>
      <c r="C471" s="149" t="s">
        <v>636</v>
      </c>
      <c r="D471" s="149" t="s">
        <v>686</v>
      </c>
      <c r="E471" s="149" t="s">
        <v>2</v>
      </c>
      <c r="F471" s="149" t="s">
        <v>79</v>
      </c>
      <c r="G471" s="149" t="s">
        <v>176</v>
      </c>
      <c r="H471" s="149" t="s">
        <v>164</v>
      </c>
      <c r="I471" s="149" t="s">
        <v>638</v>
      </c>
      <c r="J471" s="149" t="s">
        <v>643</v>
      </c>
      <c r="K471" s="149" t="s">
        <v>639</v>
      </c>
      <c r="L471" s="150">
        <v>5707410.0399999991</v>
      </c>
      <c r="M471" s="150">
        <v>5326785.93</v>
      </c>
      <c r="N471" s="150">
        <v>5707410.0399999991</v>
      </c>
      <c r="O471" s="151">
        <v>9</v>
      </c>
      <c r="Q471" s="121"/>
    </row>
    <row r="472" spans="1:17" ht="12.75">
      <c r="A472" s="149" t="s">
        <v>120</v>
      </c>
      <c r="B472" s="149" t="s">
        <v>635</v>
      </c>
      <c r="C472" s="149" t="s">
        <v>636</v>
      </c>
      <c r="D472" s="149" t="s">
        <v>686</v>
      </c>
      <c r="E472" s="149" t="s">
        <v>2</v>
      </c>
      <c r="F472" s="149" t="s">
        <v>79</v>
      </c>
      <c r="G472" s="149" t="s">
        <v>176</v>
      </c>
      <c r="H472" s="149" t="s">
        <v>164</v>
      </c>
      <c r="I472" s="149" t="s">
        <v>638</v>
      </c>
      <c r="J472" s="149" t="s">
        <v>644</v>
      </c>
      <c r="K472" s="149" t="s">
        <v>639</v>
      </c>
      <c r="L472" s="150">
        <v>6257299.5099999998</v>
      </c>
      <c r="M472" s="150">
        <v>5285686.1100000003</v>
      </c>
      <c r="N472" s="150">
        <v>6257299.5099999998</v>
      </c>
      <c r="O472" s="151">
        <v>5</v>
      </c>
      <c r="Q472" s="121"/>
    </row>
    <row r="473" spans="1:17" ht="12.75">
      <c r="A473" s="149" t="s">
        <v>153</v>
      </c>
      <c r="B473" s="149" t="s">
        <v>635</v>
      </c>
      <c r="C473" s="149" t="s">
        <v>636</v>
      </c>
      <c r="D473" s="149" t="s">
        <v>687</v>
      </c>
      <c r="E473" s="149" t="s">
        <v>2</v>
      </c>
      <c r="F473" s="149" t="s">
        <v>2</v>
      </c>
      <c r="G473" s="149" t="s">
        <v>2</v>
      </c>
      <c r="H473" s="149" t="s">
        <v>176</v>
      </c>
      <c r="I473" s="149" t="s">
        <v>638</v>
      </c>
      <c r="J473" s="149" t="s">
        <v>380</v>
      </c>
      <c r="K473" s="149" t="s">
        <v>639</v>
      </c>
      <c r="L473" s="150">
        <v>57944860.560000002</v>
      </c>
      <c r="M473" s="150">
        <v>57633766</v>
      </c>
      <c r="N473" s="150">
        <v>57944860.560000002</v>
      </c>
      <c r="O473" s="151">
        <v>6</v>
      </c>
      <c r="Q473" s="121"/>
    </row>
    <row r="474" spans="1:17" ht="12.75">
      <c r="A474" s="149" t="s">
        <v>153</v>
      </c>
      <c r="B474" s="149" t="s">
        <v>635</v>
      </c>
      <c r="C474" s="149" t="s">
        <v>636</v>
      </c>
      <c r="D474" s="149" t="s">
        <v>687</v>
      </c>
      <c r="E474" s="149" t="s">
        <v>2</v>
      </c>
      <c r="F474" s="149" t="s">
        <v>2</v>
      </c>
      <c r="G474" s="149" t="s">
        <v>176</v>
      </c>
      <c r="H474" s="149" t="s">
        <v>176</v>
      </c>
      <c r="I474" s="149" t="s">
        <v>638</v>
      </c>
      <c r="J474" s="149" t="s">
        <v>380</v>
      </c>
      <c r="K474" s="149" t="s">
        <v>639</v>
      </c>
      <c r="L474" s="150">
        <v>72144132.290000007</v>
      </c>
      <c r="M474" s="150">
        <v>69621659</v>
      </c>
      <c r="N474" s="150">
        <v>72144132.290000007</v>
      </c>
      <c r="O474" s="151">
        <v>5</v>
      </c>
      <c r="Q474" s="121"/>
    </row>
    <row r="475" spans="1:17" ht="12.75">
      <c r="A475" s="149" t="s">
        <v>153</v>
      </c>
      <c r="B475" s="149" t="s">
        <v>635</v>
      </c>
      <c r="C475" s="149" t="s">
        <v>636</v>
      </c>
      <c r="D475" s="149" t="s">
        <v>687</v>
      </c>
      <c r="E475" s="149" t="s">
        <v>2</v>
      </c>
      <c r="F475" s="149" t="s">
        <v>72</v>
      </c>
      <c r="G475" s="149" t="s">
        <v>176</v>
      </c>
      <c r="H475" s="149" t="s">
        <v>176</v>
      </c>
      <c r="I475" s="149" t="s">
        <v>638</v>
      </c>
      <c r="J475" s="149" t="s">
        <v>380</v>
      </c>
      <c r="K475" s="149" t="s">
        <v>639</v>
      </c>
      <c r="L475" s="150">
        <v>13897708.699999999</v>
      </c>
      <c r="M475" s="150">
        <v>13897708.699999999</v>
      </c>
      <c r="N475" s="150">
        <v>13897708.699999999</v>
      </c>
      <c r="O475" s="151">
        <v>3</v>
      </c>
      <c r="Q475" s="121"/>
    </row>
    <row r="476" spans="1:17" ht="12.75">
      <c r="A476" s="149" t="s">
        <v>153</v>
      </c>
      <c r="B476" s="149" t="s">
        <v>635</v>
      </c>
      <c r="C476" s="149" t="s">
        <v>636</v>
      </c>
      <c r="D476" s="149" t="s">
        <v>687</v>
      </c>
      <c r="E476" s="149" t="s">
        <v>2</v>
      </c>
      <c r="F476" s="149" t="s">
        <v>79</v>
      </c>
      <c r="G476" s="149" t="s">
        <v>2</v>
      </c>
      <c r="H476" s="149" t="s">
        <v>176</v>
      </c>
      <c r="I476" s="149" t="s">
        <v>638</v>
      </c>
      <c r="J476" s="149" t="s">
        <v>380</v>
      </c>
      <c r="K476" s="149" t="s">
        <v>639</v>
      </c>
      <c r="L476" s="150">
        <v>1322445.83</v>
      </c>
      <c r="M476" s="150">
        <v>1322445.83</v>
      </c>
      <c r="N476" s="150">
        <v>1322445.83</v>
      </c>
      <c r="O476" s="151">
        <v>1</v>
      </c>
      <c r="Q476" s="121"/>
    </row>
    <row r="477" spans="1:17" ht="12.75">
      <c r="A477" s="149" t="s">
        <v>153</v>
      </c>
      <c r="B477" s="149" t="s">
        <v>635</v>
      </c>
      <c r="C477" s="149" t="s">
        <v>636</v>
      </c>
      <c r="D477" s="149" t="s">
        <v>688</v>
      </c>
      <c r="E477" s="149" t="s">
        <v>2</v>
      </c>
      <c r="F477" s="149" t="s">
        <v>176</v>
      </c>
      <c r="G477" s="149" t="s">
        <v>176</v>
      </c>
      <c r="H477" s="149" t="s">
        <v>176</v>
      </c>
      <c r="I477" s="149" t="s">
        <v>638</v>
      </c>
      <c r="J477" s="149" t="s">
        <v>380</v>
      </c>
      <c r="K477" s="149" t="s">
        <v>639</v>
      </c>
      <c r="L477" s="150">
        <v>51205227.439999998</v>
      </c>
      <c r="M477" s="150">
        <v>51205227.439999998</v>
      </c>
      <c r="N477" s="150">
        <v>51205227.439999998</v>
      </c>
      <c r="O477" s="151">
        <v>1</v>
      </c>
      <c r="Q477" s="121"/>
    </row>
    <row r="478" spans="1:17" ht="12.75">
      <c r="A478" s="149" t="s">
        <v>153</v>
      </c>
      <c r="B478" s="149" t="s">
        <v>635</v>
      </c>
      <c r="C478" s="149" t="s">
        <v>636</v>
      </c>
      <c r="D478" s="149" t="s">
        <v>689</v>
      </c>
      <c r="E478" s="149" t="s">
        <v>2</v>
      </c>
      <c r="F478" s="149" t="s">
        <v>2</v>
      </c>
      <c r="G478" s="149" t="s">
        <v>2</v>
      </c>
      <c r="H478" s="149" t="s">
        <v>176</v>
      </c>
      <c r="I478" s="149" t="s">
        <v>638</v>
      </c>
      <c r="J478" s="149" t="s">
        <v>380</v>
      </c>
      <c r="K478" s="149" t="s">
        <v>639</v>
      </c>
      <c r="L478" s="150">
        <v>28522370.949999999</v>
      </c>
      <c r="M478" s="150">
        <v>28522370.949999999</v>
      </c>
      <c r="N478" s="150">
        <v>28522370.949999999</v>
      </c>
      <c r="O478" s="151">
        <v>2</v>
      </c>
      <c r="Q478" s="121"/>
    </row>
    <row r="479" spans="1:17" ht="12.75">
      <c r="A479" s="149" t="s">
        <v>153</v>
      </c>
      <c r="B479" s="149" t="s">
        <v>635</v>
      </c>
      <c r="C479" s="149" t="s">
        <v>636</v>
      </c>
      <c r="D479" s="149" t="s">
        <v>689</v>
      </c>
      <c r="E479" s="149" t="s">
        <v>2</v>
      </c>
      <c r="F479" s="149" t="s">
        <v>2</v>
      </c>
      <c r="G479" s="149" t="s">
        <v>176</v>
      </c>
      <c r="H479" s="149" t="s">
        <v>176</v>
      </c>
      <c r="I479" s="149" t="s">
        <v>638</v>
      </c>
      <c r="J479" s="149" t="s">
        <v>380</v>
      </c>
      <c r="K479" s="149" t="s">
        <v>639</v>
      </c>
      <c r="L479" s="150">
        <v>10761651.34</v>
      </c>
      <c r="M479" s="150">
        <v>10761651.34</v>
      </c>
      <c r="N479" s="150">
        <v>10761651.34</v>
      </c>
      <c r="O479" s="151">
        <v>1</v>
      </c>
      <c r="Q479" s="121"/>
    </row>
    <row r="480" spans="1:17" ht="12.75">
      <c r="A480" s="149" t="s">
        <v>153</v>
      </c>
      <c r="B480" s="149" t="s">
        <v>635</v>
      </c>
      <c r="C480" s="149" t="s">
        <v>636</v>
      </c>
      <c r="D480" s="149" t="s">
        <v>689</v>
      </c>
      <c r="E480" s="149" t="s">
        <v>2</v>
      </c>
      <c r="F480" s="149" t="s">
        <v>72</v>
      </c>
      <c r="G480" s="149" t="s">
        <v>2</v>
      </c>
      <c r="H480" s="149" t="s">
        <v>176</v>
      </c>
      <c r="I480" s="149" t="s">
        <v>638</v>
      </c>
      <c r="J480" s="149" t="s">
        <v>640</v>
      </c>
      <c r="K480" s="149" t="s">
        <v>639</v>
      </c>
      <c r="L480" s="150">
        <v>7434968.0899999999</v>
      </c>
      <c r="M480" s="150">
        <v>7434968.0899999999</v>
      </c>
      <c r="N480" s="150">
        <v>7434968.0899999999</v>
      </c>
      <c r="O480" s="151">
        <v>1</v>
      </c>
      <c r="Q480" s="121"/>
    </row>
    <row r="481" spans="1:17" ht="12.75">
      <c r="A481" s="149" t="s">
        <v>153</v>
      </c>
      <c r="B481" s="149" t="s">
        <v>635</v>
      </c>
      <c r="C481" s="149" t="s">
        <v>636</v>
      </c>
      <c r="D481" s="149" t="s">
        <v>689</v>
      </c>
      <c r="E481" s="149" t="s">
        <v>2</v>
      </c>
      <c r="F481" s="149" t="s">
        <v>72</v>
      </c>
      <c r="G481" s="149" t="s">
        <v>176</v>
      </c>
      <c r="H481" s="149" t="s">
        <v>176</v>
      </c>
      <c r="I481" s="149" t="s">
        <v>638</v>
      </c>
      <c r="J481" s="149" t="s">
        <v>640</v>
      </c>
      <c r="K481" s="149" t="s">
        <v>639</v>
      </c>
      <c r="L481" s="150">
        <v>19534341.390000001</v>
      </c>
      <c r="M481" s="150">
        <v>19534341.390000001</v>
      </c>
      <c r="N481" s="150">
        <v>19534341.390000001</v>
      </c>
      <c r="O481" s="151">
        <v>2</v>
      </c>
      <c r="Q481" s="121"/>
    </row>
    <row r="482" spans="1:17" ht="12.75">
      <c r="A482" s="149" t="s">
        <v>153</v>
      </c>
      <c r="B482" s="149" t="s">
        <v>635</v>
      </c>
      <c r="C482" s="149" t="s">
        <v>636</v>
      </c>
      <c r="D482" s="149" t="s">
        <v>689</v>
      </c>
      <c r="E482" s="149" t="s">
        <v>2</v>
      </c>
      <c r="F482" s="149" t="s">
        <v>72</v>
      </c>
      <c r="G482" s="149" t="s">
        <v>176</v>
      </c>
      <c r="H482" s="149" t="s">
        <v>176</v>
      </c>
      <c r="I482" s="149" t="s">
        <v>638</v>
      </c>
      <c r="J482" s="149" t="s">
        <v>380</v>
      </c>
      <c r="K482" s="149" t="s">
        <v>639</v>
      </c>
      <c r="L482" s="150">
        <v>18068608.310000002</v>
      </c>
      <c r="M482" s="150">
        <v>18068608.310000002</v>
      </c>
      <c r="N482" s="150">
        <v>18068608.310000002</v>
      </c>
      <c r="O482" s="151">
        <v>2</v>
      </c>
      <c r="Q482" s="121"/>
    </row>
    <row r="483" spans="1:17" ht="12.75">
      <c r="A483" s="149" t="s">
        <v>153</v>
      </c>
      <c r="B483" s="149" t="s">
        <v>635</v>
      </c>
      <c r="C483" s="149" t="s">
        <v>636</v>
      </c>
      <c r="D483" s="149" t="s">
        <v>689</v>
      </c>
      <c r="E483" s="149" t="s">
        <v>2</v>
      </c>
      <c r="F483" s="149" t="s">
        <v>79</v>
      </c>
      <c r="G483" s="149" t="s">
        <v>176</v>
      </c>
      <c r="H483" s="149" t="s">
        <v>176</v>
      </c>
      <c r="I483" s="149" t="s">
        <v>638</v>
      </c>
      <c r="J483" s="149" t="s">
        <v>640</v>
      </c>
      <c r="K483" s="149" t="s">
        <v>639</v>
      </c>
      <c r="L483" s="150">
        <v>9543686.0999999996</v>
      </c>
      <c r="M483" s="150">
        <v>9543686.0999999996</v>
      </c>
      <c r="N483" s="150">
        <v>9543686.0999999996</v>
      </c>
      <c r="O483" s="151">
        <v>1</v>
      </c>
      <c r="Q483" s="121"/>
    </row>
    <row r="484" spans="1:17" ht="12.75">
      <c r="A484" s="149" t="s">
        <v>153</v>
      </c>
      <c r="B484" s="149" t="s">
        <v>635</v>
      </c>
      <c r="C484" s="149" t="s">
        <v>636</v>
      </c>
      <c r="D484" s="149" t="s">
        <v>690</v>
      </c>
      <c r="E484" s="149" t="s">
        <v>2</v>
      </c>
      <c r="F484" s="149" t="s">
        <v>2</v>
      </c>
      <c r="G484" s="149" t="s">
        <v>2</v>
      </c>
      <c r="H484" s="149" t="s">
        <v>176</v>
      </c>
      <c r="I484" s="149" t="s">
        <v>638</v>
      </c>
      <c r="J484" s="149" t="s">
        <v>380</v>
      </c>
      <c r="K484" s="149" t="s">
        <v>639</v>
      </c>
      <c r="L484" s="150">
        <v>24501209.280000001</v>
      </c>
      <c r="M484" s="150">
        <v>24501209.280000001</v>
      </c>
      <c r="N484" s="150">
        <v>24501209.280000001</v>
      </c>
      <c r="O484" s="151">
        <v>2</v>
      </c>
      <c r="Q484" s="121"/>
    </row>
    <row r="485" spans="1:17" ht="12.75">
      <c r="A485" s="149" t="s">
        <v>153</v>
      </c>
      <c r="B485" s="149" t="s">
        <v>635</v>
      </c>
      <c r="C485" s="149" t="s">
        <v>636</v>
      </c>
      <c r="D485" s="149" t="s">
        <v>690</v>
      </c>
      <c r="E485" s="149" t="s">
        <v>2</v>
      </c>
      <c r="F485" s="149" t="s">
        <v>2</v>
      </c>
      <c r="G485" s="149" t="s">
        <v>176</v>
      </c>
      <c r="H485" s="149" t="s">
        <v>176</v>
      </c>
      <c r="I485" s="149" t="s">
        <v>638</v>
      </c>
      <c r="J485" s="149" t="s">
        <v>380</v>
      </c>
      <c r="K485" s="149" t="s">
        <v>639</v>
      </c>
      <c r="L485" s="150">
        <v>15187995.75</v>
      </c>
      <c r="M485" s="150">
        <v>15187995.75</v>
      </c>
      <c r="N485" s="150">
        <v>15187995.75</v>
      </c>
      <c r="O485" s="151">
        <v>2</v>
      </c>
      <c r="Q485" s="121"/>
    </row>
    <row r="486" spans="1:17" ht="12.75">
      <c r="A486" s="149" t="s">
        <v>153</v>
      </c>
      <c r="B486" s="149" t="s">
        <v>635</v>
      </c>
      <c r="C486" s="149" t="s">
        <v>636</v>
      </c>
      <c r="D486" s="149" t="s">
        <v>690</v>
      </c>
      <c r="E486" s="149" t="s">
        <v>2</v>
      </c>
      <c r="F486" s="149" t="s">
        <v>72</v>
      </c>
      <c r="G486" s="149" t="s">
        <v>2</v>
      </c>
      <c r="H486" s="149" t="s">
        <v>176</v>
      </c>
      <c r="I486" s="149" t="s">
        <v>638</v>
      </c>
      <c r="J486" s="149" t="s">
        <v>640</v>
      </c>
      <c r="K486" s="149" t="s">
        <v>639</v>
      </c>
      <c r="L486" s="150">
        <v>1827763.76</v>
      </c>
      <c r="M486" s="150">
        <v>1827763.76</v>
      </c>
      <c r="N486" s="150">
        <v>1827763.76</v>
      </c>
      <c r="O486" s="151">
        <v>1</v>
      </c>
      <c r="Q486" s="121"/>
    </row>
    <row r="487" spans="1:17" ht="12.75">
      <c r="A487" s="149" t="s">
        <v>153</v>
      </c>
      <c r="B487" s="149" t="s">
        <v>635</v>
      </c>
      <c r="C487" s="149" t="s">
        <v>636</v>
      </c>
      <c r="D487" s="149" t="s">
        <v>690</v>
      </c>
      <c r="E487" s="149" t="s">
        <v>2</v>
      </c>
      <c r="F487" s="149" t="s">
        <v>72</v>
      </c>
      <c r="G487" s="149" t="s">
        <v>2</v>
      </c>
      <c r="H487" s="149" t="s">
        <v>176</v>
      </c>
      <c r="I487" s="149" t="s">
        <v>638</v>
      </c>
      <c r="J487" s="149" t="s">
        <v>380</v>
      </c>
      <c r="K487" s="149" t="s">
        <v>639</v>
      </c>
      <c r="L487" s="150">
        <v>5990076</v>
      </c>
      <c r="M487" s="150">
        <v>5990076</v>
      </c>
      <c r="N487" s="150">
        <v>5990076</v>
      </c>
      <c r="O487" s="151">
        <v>2</v>
      </c>
      <c r="Q487" s="121"/>
    </row>
    <row r="488" spans="1:17" ht="12.75">
      <c r="A488" s="149" t="s">
        <v>153</v>
      </c>
      <c r="B488" s="149" t="s">
        <v>635</v>
      </c>
      <c r="C488" s="149" t="s">
        <v>636</v>
      </c>
      <c r="D488" s="149" t="s">
        <v>690</v>
      </c>
      <c r="E488" s="149" t="s">
        <v>2</v>
      </c>
      <c r="F488" s="149" t="s">
        <v>72</v>
      </c>
      <c r="G488" s="149" t="s">
        <v>176</v>
      </c>
      <c r="H488" s="149" t="s">
        <v>176</v>
      </c>
      <c r="I488" s="149" t="s">
        <v>638</v>
      </c>
      <c r="J488" s="149" t="s">
        <v>640</v>
      </c>
      <c r="K488" s="149" t="s">
        <v>639</v>
      </c>
      <c r="L488" s="150">
        <v>6804080.5700000003</v>
      </c>
      <c r="M488" s="150">
        <v>6804080.5700000003</v>
      </c>
      <c r="N488" s="150">
        <v>6804080.5700000003</v>
      </c>
      <c r="O488" s="151">
        <v>1</v>
      </c>
      <c r="Q488" s="121"/>
    </row>
    <row r="489" spans="1:17" ht="12.75">
      <c r="A489" s="149" t="s">
        <v>153</v>
      </c>
      <c r="B489" s="149" t="s">
        <v>635</v>
      </c>
      <c r="C489" s="149" t="s">
        <v>636</v>
      </c>
      <c r="D489" s="149" t="s">
        <v>690</v>
      </c>
      <c r="E489" s="149" t="s">
        <v>2</v>
      </c>
      <c r="F489" s="149" t="s">
        <v>72</v>
      </c>
      <c r="G489" s="149" t="s">
        <v>176</v>
      </c>
      <c r="H489" s="149" t="s">
        <v>176</v>
      </c>
      <c r="I489" s="149" t="s">
        <v>638</v>
      </c>
      <c r="J489" s="149" t="s">
        <v>380</v>
      </c>
      <c r="K489" s="149" t="s">
        <v>639</v>
      </c>
      <c r="L489" s="150">
        <v>2566323.7200000002</v>
      </c>
      <c r="M489" s="150">
        <v>2566323.7200000002</v>
      </c>
      <c r="N489" s="150">
        <v>2566323.7200000002</v>
      </c>
      <c r="O489" s="151">
        <v>1</v>
      </c>
      <c r="Q489" s="121"/>
    </row>
    <row r="490" spans="1:17" ht="12.75">
      <c r="A490" s="149" t="s">
        <v>153</v>
      </c>
      <c r="B490" s="149" t="s">
        <v>635</v>
      </c>
      <c r="C490" s="149" t="s">
        <v>636</v>
      </c>
      <c r="D490" s="149" t="s">
        <v>690</v>
      </c>
      <c r="E490" s="149" t="s">
        <v>2</v>
      </c>
      <c r="F490" s="149" t="s">
        <v>79</v>
      </c>
      <c r="G490" s="149" t="s">
        <v>176</v>
      </c>
      <c r="H490" s="149" t="s">
        <v>176</v>
      </c>
      <c r="I490" s="149" t="s">
        <v>638</v>
      </c>
      <c r="J490" s="149" t="s">
        <v>640</v>
      </c>
      <c r="K490" s="149" t="s">
        <v>639</v>
      </c>
      <c r="L490" s="150">
        <v>60284303.620000005</v>
      </c>
      <c r="M490" s="150">
        <v>60284303.620000005</v>
      </c>
      <c r="N490" s="150">
        <v>60284303.620000005</v>
      </c>
      <c r="O490" s="151">
        <v>2</v>
      </c>
      <c r="Q490" s="121"/>
    </row>
    <row r="491" spans="1:17" ht="12.75">
      <c r="A491" s="149" t="s">
        <v>153</v>
      </c>
      <c r="B491" s="149" t="s">
        <v>635</v>
      </c>
      <c r="C491" s="149" t="s">
        <v>636</v>
      </c>
      <c r="D491" s="149" t="s">
        <v>690</v>
      </c>
      <c r="E491" s="149" t="s">
        <v>2</v>
      </c>
      <c r="F491" s="149" t="s">
        <v>79</v>
      </c>
      <c r="G491" s="149" t="s">
        <v>176</v>
      </c>
      <c r="H491" s="149" t="s">
        <v>176</v>
      </c>
      <c r="I491" s="149" t="s">
        <v>638</v>
      </c>
      <c r="J491" s="149" t="s">
        <v>380</v>
      </c>
      <c r="K491" s="149" t="s">
        <v>639</v>
      </c>
      <c r="L491" s="150">
        <v>14006282.190000001</v>
      </c>
      <c r="M491" s="150">
        <v>14006282.190000001</v>
      </c>
      <c r="N491" s="150">
        <v>14006282.190000001</v>
      </c>
      <c r="O491" s="151">
        <v>5</v>
      </c>
      <c r="Q491" s="121"/>
    </row>
    <row r="492" spans="1:17" ht="12.75">
      <c r="A492" s="149" t="s">
        <v>153</v>
      </c>
      <c r="B492" s="149" t="s">
        <v>635</v>
      </c>
      <c r="C492" s="149" t="s">
        <v>636</v>
      </c>
      <c r="D492" s="149" t="s">
        <v>690</v>
      </c>
      <c r="E492" s="149" t="s">
        <v>2</v>
      </c>
      <c r="F492" s="149" t="s">
        <v>79</v>
      </c>
      <c r="G492" s="149" t="s">
        <v>176</v>
      </c>
      <c r="H492" s="149" t="s">
        <v>176</v>
      </c>
      <c r="I492" s="149" t="s">
        <v>638</v>
      </c>
      <c r="J492" s="149" t="s">
        <v>656</v>
      </c>
      <c r="K492" s="149" t="s">
        <v>639</v>
      </c>
      <c r="L492" s="150">
        <v>6257686.4199999999</v>
      </c>
      <c r="M492" s="150">
        <v>6257686.4199999999</v>
      </c>
      <c r="N492" s="150">
        <v>6257686.4199999999</v>
      </c>
      <c r="O492" s="151">
        <v>1</v>
      </c>
      <c r="Q492" s="121"/>
    </row>
    <row r="493" spans="1:17" ht="12.75">
      <c r="A493" s="149" t="s">
        <v>164</v>
      </c>
      <c r="B493" s="149" t="s">
        <v>635</v>
      </c>
      <c r="C493" s="149" t="s">
        <v>636</v>
      </c>
      <c r="D493" s="149" t="s">
        <v>690</v>
      </c>
      <c r="E493" s="149" t="s">
        <v>2</v>
      </c>
      <c r="F493" s="149" t="s">
        <v>2</v>
      </c>
      <c r="G493" s="149" t="s">
        <v>2</v>
      </c>
      <c r="H493" s="149" t="s">
        <v>645</v>
      </c>
      <c r="I493" s="149" t="s">
        <v>638</v>
      </c>
      <c r="J493" s="149" t="s">
        <v>640</v>
      </c>
      <c r="K493" s="149" t="s">
        <v>639</v>
      </c>
      <c r="L493" s="150">
        <v>2353173.2799999998</v>
      </c>
      <c r="M493" s="150">
        <v>2353173.2799999998</v>
      </c>
      <c r="N493" s="150">
        <v>2353173.2799999998</v>
      </c>
      <c r="O493" s="151">
        <v>2</v>
      </c>
      <c r="Q493" s="121"/>
    </row>
    <row r="494" spans="1:17" ht="12.75">
      <c r="A494" s="149" t="s">
        <v>164</v>
      </c>
      <c r="B494" s="149" t="s">
        <v>635</v>
      </c>
      <c r="C494" s="149" t="s">
        <v>636</v>
      </c>
      <c r="D494" s="149" t="s">
        <v>690</v>
      </c>
      <c r="E494" s="149" t="s">
        <v>2</v>
      </c>
      <c r="F494" s="149" t="s">
        <v>2</v>
      </c>
      <c r="G494" s="149" t="s">
        <v>176</v>
      </c>
      <c r="H494" s="149" t="s">
        <v>645</v>
      </c>
      <c r="I494" s="149" t="s">
        <v>638</v>
      </c>
      <c r="J494" s="149" t="s">
        <v>640</v>
      </c>
      <c r="K494" s="149" t="s">
        <v>639</v>
      </c>
      <c r="L494" s="150">
        <v>1131104.81</v>
      </c>
      <c r="M494" s="150">
        <v>1131104.81</v>
      </c>
      <c r="N494" s="150">
        <v>1131104.81</v>
      </c>
      <c r="O494" s="151">
        <v>2</v>
      </c>
      <c r="Q494" s="121"/>
    </row>
    <row r="495" spans="1:17" ht="12.75">
      <c r="A495" s="149" t="s">
        <v>164</v>
      </c>
      <c r="B495" s="149" t="s">
        <v>635</v>
      </c>
      <c r="C495" s="149" t="s">
        <v>636</v>
      </c>
      <c r="D495" s="149" t="s">
        <v>690</v>
      </c>
      <c r="E495" s="149" t="s">
        <v>2</v>
      </c>
      <c r="F495" s="149" t="s">
        <v>2</v>
      </c>
      <c r="G495" s="149" t="s">
        <v>176</v>
      </c>
      <c r="H495" s="149" t="s">
        <v>645</v>
      </c>
      <c r="I495" s="149" t="s">
        <v>638</v>
      </c>
      <c r="J495" s="149" t="s">
        <v>380</v>
      </c>
      <c r="K495" s="149" t="s">
        <v>639</v>
      </c>
      <c r="L495" s="150">
        <v>2036512.58</v>
      </c>
      <c r="M495" s="150">
        <v>2036512.58</v>
      </c>
      <c r="N495" s="150">
        <v>2036512.58</v>
      </c>
      <c r="O495" s="151">
        <v>1</v>
      </c>
      <c r="Q495" s="121"/>
    </row>
    <row r="496" spans="1:17" ht="12.75">
      <c r="A496" s="149" t="s">
        <v>164</v>
      </c>
      <c r="B496" s="149" t="s">
        <v>635</v>
      </c>
      <c r="C496" s="149" t="s">
        <v>636</v>
      </c>
      <c r="D496" s="149" t="s">
        <v>690</v>
      </c>
      <c r="E496" s="149" t="s">
        <v>2</v>
      </c>
      <c r="F496" s="149" t="s">
        <v>72</v>
      </c>
      <c r="G496" s="149" t="s">
        <v>2</v>
      </c>
      <c r="H496" s="149" t="s">
        <v>645</v>
      </c>
      <c r="I496" s="149" t="s">
        <v>638</v>
      </c>
      <c r="J496" s="149" t="s">
        <v>640</v>
      </c>
      <c r="K496" s="149" t="s">
        <v>639</v>
      </c>
      <c r="L496" s="150">
        <v>4015214.5300000003</v>
      </c>
      <c r="M496" s="150">
        <v>4015214.5300000003</v>
      </c>
      <c r="N496" s="150">
        <v>4015214.5300000003</v>
      </c>
      <c r="O496" s="151">
        <v>3</v>
      </c>
      <c r="Q496" s="121"/>
    </row>
    <row r="497" spans="1:17" ht="12.75">
      <c r="A497" s="149" t="s">
        <v>164</v>
      </c>
      <c r="B497" s="149" t="s">
        <v>635</v>
      </c>
      <c r="C497" s="149" t="s">
        <v>636</v>
      </c>
      <c r="D497" s="149" t="s">
        <v>690</v>
      </c>
      <c r="E497" s="149" t="s">
        <v>2</v>
      </c>
      <c r="F497" s="149" t="s">
        <v>72</v>
      </c>
      <c r="G497" s="149" t="s">
        <v>2</v>
      </c>
      <c r="H497" s="149" t="s">
        <v>645</v>
      </c>
      <c r="I497" s="149" t="s">
        <v>638</v>
      </c>
      <c r="J497" s="149" t="s">
        <v>380</v>
      </c>
      <c r="K497" s="149" t="s">
        <v>639</v>
      </c>
      <c r="L497" s="150">
        <v>435603.6</v>
      </c>
      <c r="M497" s="150">
        <v>435603.6</v>
      </c>
      <c r="N497" s="150">
        <v>435603.6</v>
      </c>
      <c r="O497" s="151">
        <v>1</v>
      </c>
      <c r="Q497" s="121"/>
    </row>
    <row r="498" spans="1:17" ht="12.75">
      <c r="A498" s="149" t="s">
        <v>164</v>
      </c>
      <c r="B498" s="149" t="s">
        <v>635</v>
      </c>
      <c r="C498" s="149" t="s">
        <v>636</v>
      </c>
      <c r="D498" s="149" t="s">
        <v>690</v>
      </c>
      <c r="E498" s="149" t="s">
        <v>2</v>
      </c>
      <c r="F498" s="149" t="s">
        <v>72</v>
      </c>
      <c r="G498" s="149" t="s">
        <v>2</v>
      </c>
      <c r="H498" s="149" t="s">
        <v>645</v>
      </c>
      <c r="I498" s="149" t="s">
        <v>638</v>
      </c>
      <c r="J498" s="149" t="s">
        <v>661</v>
      </c>
      <c r="K498" s="149" t="s">
        <v>639</v>
      </c>
      <c r="L498" s="150">
        <v>163338.67000000001</v>
      </c>
      <c r="M498" s="150">
        <v>163338.67000000001</v>
      </c>
      <c r="N498" s="150">
        <v>163338.67000000001</v>
      </c>
      <c r="O498" s="151">
        <v>1</v>
      </c>
      <c r="Q498" s="121"/>
    </row>
    <row r="499" spans="1:17" ht="12.75">
      <c r="A499" s="149" t="s">
        <v>164</v>
      </c>
      <c r="B499" s="149" t="s">
        <v>635</v>
      </c>
      <c r="C499" s="149" t="s">
        <v>636</v>
      </c>
      <c r="D499" s="149" t="s">
        <v>690</v>
      </c>
      <c r="E499" s="149" t="s">
        <v>2</v>
      </c>
      <c r="F499" s="149" t="s">
        <v>72</v>
      </c>
      <c r="G499" s="149" t="s">
        <v>176</v>
      </c>
      <c r="H499" s="149" t="s">
        <v>645</v>
      </c>
      <c r="I499" s="149" t="s">
        <v>638</v>
      </c>
      <c r="J499" s="149" t="s">
        <v>640</v>
      </c>
      <c r="K499" s="149" t="s">
        <v>639</v>
      </c>
      <c r="L499" s="150">
        <v>5747446.8600000003</v>
      </c>
      <c r="M499" s="150">
        <v>5747360.4100000001</v>
      </c>
      <c r="N499" s="150">
        <v>5747446.8600000003</v>
      </c>
      <c r="O499" s="151">
        <v>7</v>
      </c>
      <c r="Q499" s="121"/>
    </row>
    <row r="500" spans="1:17" ht="12.75">
      <c r="A500" s="149" t="s">
        <v>164</v>
      </c>
      <c r="B500" s="149" t="s">
        <v>635</v>
      </c>
      <c r="C500" s="149" t="s">
        <v>636</v>
      </c>
      <c r="D500" s="149" t="s">
        <v>690</v>
      </c>
      <c r="E500" s="149" t="s">
        <v>2</v>
      </c>
      <c r="F500" s="149" t="s">
        <v>72</v>
      </c>
      <c r="G500" s="149" t="s">
        <v>176</v>
      </c>
      <c r="H500" s="149" t="s">
        <v>645</v>
      </c>
      <c r="I500" s="149" t="s">
        <v>638</v>
      </c>
      <c r="J500" s="149" t="s">
        <v>380</v>
      </c>
      <c r="K500" s="149" t="s">
        <v>639</v>
      </c>
      <c r="L500" s="150">
        <v>523549.15</v>
      </c>
      <c r="M500" s="150">
        <v>523549.15</v>
      </c>
      <c r="N500" s="150">
        <v>523549.15</v>
      </c>
      <c r="O500" s="151">
        <v>1</v>
      </c>
      <c r="Q500" s="121"/>
    </row>
    <row r="501" spans="1:17" ht="12.75">
      <c r="A501" s="149" t="s">
        <v>164</v>
      </c>
      <c r="B501" s="149" t="s">
        <v>635</v>
      </c>
      <c r="C501" s="149" t="s">
        <v>636</v>
      </c>
      <c r="D501" s="149" t="s">
        <v>690</v>
      </c>
      <c r="E501" s="149" t="s">
        <v>2</v>
      </c>
      <c r="F501" s="149" t="s">
        <v>79</v>
      </c>
      <c r="G501" s="149" t="s">
        <v>176</v>
      </c>
      <c r="H501" s="149" t="s">
        <v>645</v>
      </c>
      <c r="I501" s="149" t="s">
        <v>638</v>
      </c>
      <c r="J501" s="149" t="s">
        <v>640</v>
      </c>
      <c r="K501" s="149" t="s">
        <v>639</v>
      </c>
      <c r="L501" s="150">
        <v>1225116.6000000001</v>
      </c>
      <c r="M501" s="150">
        <v>1225116.6000000001</v>
      </c>
      <c r="N501" s="150">
        <v>1225116.6000000001</v>
      </c>
      <c r="O501" s="151">
        <v>1</v>
      </c>
      <c r="Q501" s="121"/>
    </row>
    <row r="502" spans="1:17" ht="12.75">
      <c r="A502" s="149" t="s">
        <v>164</v>
      </c>
      <c r="B502" s="149" t="s">
        <v>635</v>
      </c>
      <c r="C502" s="149" t="s">
        <v>636</v>
      </c>
      <c r="D502" s="149" t="s">
        <v>691</v>
      </c>
      <c r="E502" s="149" t="s">
        <v>2</v>
      </c>
      <c r="F502" s="149" t="s">
        <v>2</v>
      </c>
      <c r="G502" s="149" t="s">
        <v>2</v>
      </c>
      <c r="H502" s="149" t="s">
        <v>645</v>
      </c>
      <c r="I502" s="149" t="s">
        <v>638</v>
      </c>
      <c r="J502" s="149" t="s">
        <v>661</v>
      </c>
      <c r="K502" s="149" t="s">
        <v>639</v>
      </c>
      <c r="L502" s="150">
        <v>801073.12</v>
      </c>
      <c r="M502" s="150">
        <v>785313.12</v>
      </c>
      <c r="N502" s="150">
        <v>801073.12</v>
      </c>
      <c r="O502" s="151">
        <v>2</v>
      </c>
      <c r="Q502" s="121"/>
    </row>
    <row r="503" spans="1:17" ht="12.75">
      <c r="A503" s="149" t="s">
        <v>164</v>
      </c>
      <c r="B503" s="149" t="s">
        <v>635</v>
      </c>
      <c r="C503" s="149" t="s">
        <v>636</v>
      </c>
      <c r="D503" s="149" t="s">
        <v>691</v>
      </c>
      <c r="E503" s="149" t="s">
        <v>2</v>
      </c>
      <c r="F503" s="149" t="s">
        <v>2</v>
      </c>
      <c r="G503" s="149" t="s">
        <v>176</v>
      </c>
      <c r="H503" s="149" t="s">
        <v>645</v>
      </c>
      <c r="I503" s="149" t="s">
        <v>638</v>
      </c>
      <c r="J503" s="149" t="s">
        <v>661</v>
      </c>
      <c r="K503" s="149" t="s">
        <v>639</v>
      </c>
      <c r="L503" s="150">
        <v>45531.42</v>
      </c>
      <c r="M503" s="150">
        <v>45531.42</v>
      </c>
      <c r="N503" s="150">
        <v>45531.42</v>
      </c>
      <c r="O503" s="151">
        <v>1</v>
      </c>
      <c r="Q503" s="121"/>
    </row>
    <row r="504" spans="1:17" ht="12.75">
      <c r="A504" s="149" t="s">
        <v>164</v>
      </c>
      <c r="B504" s="149" t="s">
        <v>635</v>
      </c>
      <c r="C504" s="149" t="s">
        <v>636</v>
      </c>
      <c r="D504" s="149" t="s">
        <v>691</v>
      </c>
      <c r="E504" s="149" t="s">
        <v>2</v>
      </c>
      <c r="F504" s="149" t="s">
        <v>72</v>
      </c>
      <c r="G504" s="149" t="s">
        <v>2</v>
      </c>
      <c r="H504" s="149" t="s">
        <v>645</v>
      </c>
      <c r="I504" s="149" t="s">
        <v>638</v>
      </c>
      <c r="J504" s="149" t="s">
        <v>661</v>
      </c>
      <c r="K504" s="149" t="s">
        <v>639</v>
      </c>
      <c r="L504" s="150">
        <v>1833066.5699999998</v>
      </c>
      <c r="M504" s="150">
        <v>1833066.5699999998</v>
      </c>
      <c r="N504" s="150">
        <v>1833066.5699999998</v>
      </c>
      <c r="O504" s="151">
        <v>3</v>
      </c>
      <c r="Q504" s="121"/>
    </row>
    <row r="505" spans="1:17" ht="12.75">
      <c r="A505" s="149" t="s">
        <v>164</v>
      </c>
      <c r="B505" s="149" t="s">
        <v>635</v>
      </c>
      <c r="C505" s="149" t="s">
        <v>636</v>
      </c>
      <c r="D505" s="149" t="s">
        <v>691</v>
      </c>
      <c r="E505" s="149" t="s">
        <v>2</v>
      </c>
      <c r="F505" s="149" t="s">
        <v>72</v>
      </c>
      <c r="G505" s="149" t="s">
        <v>176</v>
      </c>
      <c r="H505" s="149" t="s">
        <v>645</v>
      </c>
      <c r="I505" s="149" t="s">
        <v>638</v>
      </c>
      <c r="J505" s="149" t="s">
        <v>661</v>
      </c>
      <c r="K505" s="149" t="s">
        <v>639</v>
      </c>
      <c r="L505" s="150">
        <v>2166929.7600000002</v>
      </c>
      <c r="M505" s="150">
        <v>2166929.7600000002</v>
      </c>
      <c r="N505" s="150">
        <v>2166929.7600000002</v>
      </c>
      <c r="O505" s="151">
        <v>4</v>
      </c>
      <c r="Q505" s="121"/>
    </row>
    <row r="506" spans="1:17" ht="12.75">
      <c r="A506" s="149" t="s">
        <v>164</v>
      </c>
      <c r="B506" s="149" t="s">
        <v>635</v>
      </c>
      <c r="C506" s="149" t="s">
        <v>636</v>
      </c>
      <c r="D506" s="149" t="s">
        <v>691</v>
      </c>
      <c r="E506" s="149" t="s">
        <v>2</v>
      </c>
      <c r="F506" s="149" t="s">
        <v>79</v>
      </c>
      <c r="G506" s="149" t="s">
        <v>2</v>
      </c>
      <c r="H506" s="149" t="s">
        <v>645</v>
      </c>
      <c r="I506" s="149" t="s">
        <v>638</v>
      </c>
      <c r="J506" s="149" t="s">
        <v>661</v>
      </c>
      <c r="K506" s="149" t="s">
        <v>639</v>
      </c>
      <c r="L506" s="150">
        <v>1538463.48</v>
      </c>
      <c r="M506" s="150">
        <v>1538463.48</v>
      </c>
      <c r="N506" s="150">
        <v>1538463.48</v>
      </c>
      <c r="O506" s="151">
        <v>3</v>
      </c>
      <c r="Q506" s="121"/>
    </row>
    <row r="507" spans="1:17" ht="12.75">
      <c r="A507" s="149" t="s">
        <v>164</v>
      </c>
      <c r="B507" s="149" t="s">
        <v>635</v>
      </c>
      <c r="C507" s="149" t="s">
        <v>636</v>
      </c>
      <c r="D507" s="149" t="s">
        <v>691</v>
      </c>
      <c r="E507" s="149" t="s">
        <v>2</v>
      </c>
      <c r="F507" s="149" t="s">
        <v>79</v>
      </c>
      <c r="G507" s="149" t="s">
        <v>176</v>
      </c>
      <c r="H507" s="149" t="s">
        <v>645</v>
      </c>
      <c r="I507" s="149" t="s">
        <v>638</v>
      </c>
      <c r="J507" s="149" t="s">
        <v>661</v>
      </c>
      <c r="K507" s="149" t="s">
        <v>639</v>
      </c>
      <c r="L507" s="150">
        <v>506383.86</v>
      </c>
      <c r="M507" s="150">
        <v>506383.86</v>
      </c>
      <c r="N507" s="150">
        <v>506383.86</v>
      </c>
      <c r="O507" s="151">
        <v>2</v>
      </c>
      <c r="Q507" s="121"/>
    </row>
    <row r="508" spans="1:17" ht="12.75">
      <c r="A508" s="149" t="s">
        <v>164</v>
      </c>
      <c r="B508" s="149" t="s">
        <v>635</v>
      </c>
      <c r="C508" s="149" t="s">
        <v>636</v>
      </c>
      <c r="D508" s="149" t="s">
        <v>692</v>
      </c>
      <c r="E508" s="149" t="s">
        <v>2</v>
      </c>
      <c r="F508" s="149" t="s">
        <v>2</v>
      </c>
      <c r="G508" s="149" t="s">
        <v>176</v>
      </c>
      <c r="H508" s="149" t="s">
        <v>645</v>
      </c>
      <c r="I508" s="149" t="s">
        <v>638</v>
      </c>
      <c r="J508" s="149" t="s">
        <v>642</v>
      </c>
      <c r="K508" s="149" t="s">
        <v>639</v>
      </c>
      <c r="L508" s="150">
        <v>77260520.720000014</v>
      </c>
      <c r="M508" s="150">
        <v>76092901.560000002</v>
      </c>
      <c r="N508" s="150">
        <v>77260520.720000014</v>
      </c>
      <c r="O508" s="151">
        <v>29</v>
      </c>
      <c r="Q508" s="121"/>
    </row>
    <row r="509" spans="1:17" ht="12.75">
      <c r="A509" s="149" t="s">
        <v>164</v>
      </c>
      <c r="B509" s="149" t="s">
        <v>635</v>
      </c>
      <c r="C509" s="149" t="s">
        <v>636</v>
      </c>
      <c r="D509" s="149" t="s">
        <v>692</v>
      </c>
      <c r="E509" s="149" t="s">
        <v>2</v>
      </c>
      <c r="F509" s="149" t="s">
        <v>72</v>
      </c>
      <c r="G509" s="149" t="s">
        <v>176</v>
      </c>
      <c r="H509" s="149" t="s">
        <v>645</v>
      </c>
      <c r="I509" s="149" t="s">
        <v>638</v>
      </c>
      <c r="J509" s="149" t="s">
        <v>642</v>
      </c>
      <c r="K509" s="149" t="s">
        <v>639</v>
      </c>
      <c r="L509" s="150">
        <v>6949357.790000001</v>
      </c>
      <c r="M509" s="150">
        <v>6711619.5800000001</v>
      </c>
      <c r="N509" s="150">
        <v>6949357.790000001</v>
      </c>
      <c r="O509" s="151">
        <v>14</v>
      </c>
      <c r="Q509" s="121"/>
    </row>
    <row r="510" spans="1:17" ht="12.75">
      <c r="A510" s="149" t="s">
        <v>164</v>
      </c>
      <c r="B510" s="149" t="s">
        <v>635</v>
      </c>
      <c r="C510" s="149" t="s">
        <v>636</v>
      </c>
      <c r="D510" s="149" t="s">
        <v>692</v>
      </c>
      <c r="E510" s="149" t="s">
        <v>2</v>
      </c>
      <c r="F510" s="149" t="s">
        <v>79</v>
      </c>
      <c r="G510" s="149" t="s">
        <v>176</v>
      </c>
      <c r="H510" s="149" t="s">
        <v>645</v>
      </c>
      <c r="I510" s="149" t="s">
        <v>638</v>
      </c>
      <c r="J510" s="149" t="s">
        <v>642</v>
      </c>
      <c r="K510" s="149" t="s">
        <v>639</v>
      </c>
      <c r="L510" s="150">
        <v>646716.99999999988</v>
      </c>
      <c r="M510" s="150">
        <v>566967.30999999994</v>
      </c>
      <c r="N510" s="150">
        <v>646716.99999999988</v>
      </c>
      <c r="O510" s="151">
        <v>3</v>
      </c>
      <c r="Q510" s="121"/>
    </row>
    <row r="511" spans="1:17" ht="12.75">
      <c r="A511" s="149" t="s">
        <v>164</v>
      </c>
      <c r="B511" s="149" t="s">
        <v>635</v>
      </c>
      <c r="C511" s="149" t="s">
        <v>636</v>
      </c>
      <c r="D511" s="149" t="s">
        <v>693</v>
      </c>
      <c r="E511" s="149" t="s">
        <v>2</v>
      </c>
      <c r="F511" s="149" t="s">
        <v>2</v>
      </c>
      <c r="G511" s="149" t="s">
        <v>2</v>
      </c>
      <c r="H511" s="149" t="s">
        <v>645</v>
      </c>
      <c r="I511" s="149" t="s">
        <v>638</v>
      </c>
      <c r="J511" s="149" t="s">
        <v>640</v>
      </c>
      <c r="K511" s="149" t="s">
        <v>639</v>
      </c>
      <c r="L511" s="150">
        <v>16585180.740000008</v>
      </c>
      <c r="M511" s="150">
        <v>13631758.809999995</v>
      </c>
      <c r="N511" s="150">
        <v>16585180.740000008</v>
      </c>
      <c r="O511" s="151">
        <v>142</v>
      </c>
      <c r="Q511" s="121"/>
    </row>
    <row r="512" spans="1:17" ht="12.75">
      <c r="A512" s="149" t="s">
        <v>164</v>
      </c>
      <c r="B512" s="149" t="s">
        <v>635</v>
      </c>
      <c r="C512" s="149" t="s">
        <v>636</v>
      </c>
      <c r="D512" s="149" t="s">
        <v>693</v>
      </c>
      <c r="E512" s="149" t="s">
        <v>2</v>
      </c>
      <c r="F512" s="149" t="s">
        <v>2</v>
      </c>
      <c r="G512" s="149" t="s">
        <v>176</v>
      </c>
      <c r="H512" s="149" t="s">
        <v>645</v>
      </c>
      <c r="I512" s="149" t="s">
        <v>638</v>
      </c>
      <c r="J512" s="149" t="s">
        <v>640</v>
      </c>
      <c r="K512" s="149" t="s">
        <v>639</v>
      </c>
      <c r="L512" s="150">
        <v>732480.55</v>
      </c>
      <c r="M512" s="150">
        <v>732480.55</v>
      </c>
      <c r="N512" s="150">
        <v>732480.55</v>
      </c>
      <c r="O512" s="151">
        <v>1</v>
      </c>
      <c r="Q512" s="121"/>
    </row>
    <row r="513" spans="1:17" ht="12.75">
      <c r="A513" s="149" t="s">
        <v>164</v>
      </c>
      <c r="B513" s="149" t="s">
        <v>635</v>
      </c>
      <c r="C513" s="149" t="s">
        <v>636</v>
      </c>
      <c r="D513" s="149" t="s">
        <v>693</v>
      </c>
      <c r="E513" s="149" t="s">
        <v>2</v>
      </c>
      <c r="F513" s="149" t="s">
        <v>72</v>
      </c>
      <c r="G513" s="149" t="s">
        <v>2</v>
      </c>
      <c r="H513" s="149" t="s">
        <v>645</v>
      </c>
      <c r="I513" s="149" t="s">
        <v>638</v>
      </c>
      <c r="J513" s="149" t="s">
        <v>640</v>
      </c>
      <c r="K513" s="149" t="s">
        <v>639</v>
      </c>
      <c r="L513" s="150">
        <v>5381252.54</v>
      </c>
      <c r="M513" s="150">
        <v>4616158.9700000007</v>
      </c>
      <c r="N513" s="150">
        <v>5381252.54</v>
      </c>
      <c r="O513" s="151">
        <v>44</v>
      </c>
      <c r="Q513" s="121"/>
    </row>
    <row r="514" spans="1:17" ht="12.75">
      <c r="A514" s="149" t="s">
        <v>164</v>
      </c>
      <c r="B514" s="149" t="s">
        <v>635</v>
      </c>
      <c r="C514" s="149" t="s">
        <v>636</v>
      </c>
      <c r="D514" s="149" t="s">
        <v>693</v>
      </c>
      <c r="E514" s="149" t="s">
        <v>2</v>
      </c>
      <c r="F514" s="149" t="s">
        <v>72</v>
      </c>
      <c r="G514" s="149" t="s">
        <v>2</v>
      </c>
      <c r="H514" s="149" t="s">
        <v>645</v>
      </c>
      <c r="I514" s="149" t="s">
        <v>638</v>
      </c>
      <c r="J514" s="149" t="s">
        <v>644</v>
      </c>
      <c r="K514" s="149" t="s">
        <v>639</v>
      </c>
      <c r="L514" s="150">
        <v>52153.5</v>
      </c>
      <c r="M514" s="150">
        <v>52153.5</v>
      </c>
      <c r="N514" s="150">
        <v>52153.5</v>
      </c>
      <c r="O514" s="151">
        <v>1</v>
      </c>
      <c r="Q514" s="121"/>
    </row>
    <row r="515" spans="1:17" ht="12.75">
      <c r="A515" s="149" t="s">
        <v>164</v>
      </c>
      <c r="B515" s="149" t="s">
        <v>635</v>
      </c>
      <c r="C515" s="149" t="s">
        <v>636</v>
      </c>
      <c r="D515" s="149" t="s">
        <v>693</v>
      </c>
      <c r="E515" s="149" t="s">
        <v>2</v>
      </c>
      <c r="F515" s="149" t="s">
        <v>72</v>
      </c>
      <c r="G515" s="149" t="s">
        <v>176</v>
      </c>
      <c r="H515" s="149" t="s">
        <v>645</v>
      </c>
      <c r="I515" s="149" t="s">
        <v>638</v>
      </c>
      <c r="J515" s="149" t="s">
        <v>640</v>
      </c>
      <c r="K515" s="149" t="s">
        <v>639</v>
      </c>
      <c r="L515" s="150">
        <v>3801897.89</v>
      </c>
      <c r="M515" s="150">
        <v>3580372.36</v>
      </c>
      <c r="N515" s="150">
        <v>3801897.89</v>
      </c>
      <c r="O515" s="151">
        <v>20</v>
      </c>
      <c r="Q515" s="121"/>
    </row>
    <row r="516" spans="1:17" ht="12.75">
      <c r="A516" s="149" t="s">
        <v>164</v>
      </c>
      <c r="B516" s="149" t="s">
        <v>635</v>
      </c>
      <c r="C516" s="149" t="s">
        <v>636</v>
      </c>
      <c r="D516" s="149" t="s">
        <v>693</v>
      </c>
      <c r="E516" s="149" t="s">
        <v>2</v>
      </c>
      <c r="F516" s="149" t="s">
        <v>79</v>
      </c>
      <c r="G516" s="149" t="s">
        <v>2</v>
      </c>
      <c r="H516" s="149" t="s">
        <v>645</v>
      </c>
      <c r="I516" s="149" t="s">
        <v>638</v>
      </c>
      <c r="J516" s="149" t="s">
        <v>640</v>
      </c>
      <c r="K516" s="149" t="s">
        <v>639</v>
      </c>
      <c r="L516" s="150">
        <v>534342.29</v>
      </c>
      <c r="M516" s="150">
        <v>429980.07</v>
      </c>
      <c r="N516" s="150">
        <v>534342.29</v>
      </c>
      <c r="O516" s="151">
        <v>8</v>
      </c>
      <c r="Q516" s="121"/>
    </row>
    <row r="517" spans="1:17" ht="12.75">
      <c r="A517" s="149" t="s">
        <v>164</v>
      </c>
      <c r="B517" s="149" t="s">
        <v>635</v>
      </c>
      <c r="C517" s="149" t="s">
        <v>636</v>
      </c>
      <c r="D517" s="149" t="s">
        <v>693</v>
      </c>
      <c r="E517" s="149" t="s">
        <v>2</v>
      </c>
      <c r="F517" s="149" t="s">
        <v>79</v>
      </c>
      <c r="G517" s="149" t="s">
        <v>176</v>
      </c>
      <c r="H517" s="149" t="s">
        <v>645</v>
      </c>
      <c r="I517" s="149" t="s">
        <v>638</v>
      </c>
      <c r="J517" s="149" t="s">
        <v>640</v>
      </c>
      <c r="K517" s="149" t="s">
        <v>639</v>
      </c>
      <c r="L517" s="150">
        <v>369581.8</v>
      </c>
      <c r="M517" s="150">
        <v>351102.7</v>
      </c>
      <c r="N517" s="150">
        <v>369581.8</v>
      </c>
      <c r="O517" s="151">
        <v>1</v>
      </c>
      <c r="Q517" s="121"/>
    </row>
    <row r="518" spans="1:17" ht="12.75">
      <c r="A518" s="149" t="s">
        <v>164</v>
      </c>
      <c r="B518" s="149" t="s">
        <v>635</v>
      </c>
      <c r="C518" s="149" t="s">
        <v>636</v>
      </c>
      <c r="D518" s="149" t="s">
        <v>694</v>
      </c>
      <c r="E518" s="149" t="s">
        <v>2</v>
      </c>
      <c r="F518" s="149" t="s">
        <v>2</v>
      </c>
      <c r="G518" s="149" t="s">
        <v>2</v>
      </c>
      <c r="H518" s="149" t="s">
        <v>645</v>
      </c>
      <c r="I518" s="149" t="s">
        <v>638</v>
      </c>
      <c r="J518" s="149" t="s">
        <v>640</v>
      </c>
      <c r="K518" s="149" t="s">
        <v>639</v>
      </c>
      <c r="L518" s="150">
        <v>5223175.0799999991</v>
      </c>
      <c r="M518" s="150">
        <v>5158348.3100000005</v>
      </c>
      <c r="N518" s="150">
        <v>5223175.0799999991</v>
      </c>
      <c r="O518" s="151">
        <v>5</v>
      </c>
      <c r="Q518" s="121"/>
    </row>
    <row r="519" spans="1:17" ht="12.75">
      <c r="A519" s="149" t="s">
        <v>164</v>
      </c>
      <c r="B519" s="149" t="s">
        <v>635</v>
      </c>
      <c r="C519" s="149" t="s">
        <v>636</v>
      </c>
      <c r="D519" s="149" t="s">
        <v>694</v>
      </c>
      <c r="E519" s="149" t="s">
        <v>2</v>
      </c>
      <c r="F519" s="149" t="s">
        <v>2</v>
      </c>
      <c r="G519" s="149" t="s">
        <v>2</v>
      </c>
      <c r="H519" s="149" t="s">
        <v>645</v>
      </c>
      <c r="I519" s="149" t="s">
        <v>638</v>
      </c>
      <c r="J519" s="149" t="s">
        <v>661</v>
      </c>
      <c r="K519" s="149" t="s">
        <v>639</v>
      </c>
      <c r="L519" s="150">
        <v>11914197.199999999</v>
      </c>
      <c r="M519" s="150">
        <v>11683415.559999999</v>
      </c>
      <c r="N519" s="150">
        <v>11914197.199999999</v>
      </c>
      <c r="O519" s="151">
        <v>13</v>
      </c>
      <c r="Q519" s="121"/>
    </row>
    <row r="520" spans="1:17" ht="12.75">
      <c r="A520" s="149" t="s">
        <v>164</v>
      </c>
      <c r="B520" s="149" t="s">
        <v>635</v>
      </c>
      <c r="C520" s="149" t="s">
        <v>636</v>
      </c>
      <c r="D520" s="149" t="s">
        <v>694</v>
      </c>
      <c r="E520" s="149" t="s">
        <v>2</v>
      </c>
      <c r="F520" s="149" t="s">
        <v>2</v>
      </c>
      <c r="G520" s="149" t="s">
        <v>176</v>
      </c>
      <c r="H520" s="149" t="s">
        <v>645</v>
      </c>
      <c r="I520" s="149" t="s">
        <v>638</v>
      </c>
      <c r="J520" s="149" t="s">
        <v>640</v>
      </c>
      <c r="K520" s="149" t="s">
        <v>639</v>
      </c>
      <c r="L520" s="150">
        <v>6703842.3600000003</v>
      </c>
      <c r="M520" s="150">
        <v>6703842.3600000003</v>
      </c>
      <c r="N520" s="150">
        <v>6703842.3600000003</v>
      </c>
      <c r="O520" s="151">
        <v>2</v>
      </c>
      <c r="Q520" s="121"/>
    </row>
    <row r="521" spans="1:17" ht="12.75">
      <c r="A521" s="149" t="s">
        <v>164</v>
      </c>
      <c r="B521" s="149" t="s">
        <v>635</v>
      </c>
      <c r="C521" s="149" t="s">
        <v>636</v>
      </c>
      <c r="D521" s="149" t="s">
        <v>694</v>
      </c>
      <c r="E521" s="149" t="s">
        <v>2</v>
      </c>
      <c r="F521" s="149" t="s">
        <v>2</v>
      </c>
      <c r="G521" s="149" t="s">
        <v>176</v>
      </c>
      <c r="H521" s="149" t="s">
        <v>645</v>
      </c>
      <c r="I521" s="149" t="s">
        <v>638</v>
      </c>
      <c r="J521" s="149" t="s">
        <v>661</v>
      </c>
      <c r="K521" s="149" t="s">
        <v>639</v>
      </c>
      <c r="L521" s="150">
        <v>3047639.14</v>
      </c>
      <c r="M521" s="150">
        <v>3047639.14</v>
      </c>
      <c r="N521" s="150">
        <v>3047639.14</v>
      </c>
      <c r="O521" s="151">
        <v>4</v>
      </c>
      <c r="Q521" s="121"/>
    </row>
    <row r="522" spans="1:17" ht="12.75">
      <c r="A522" s="149" t="s">
        <v>164</v>
      </c>
      <c r="B522" s="149" t="s">
        <v>635</v>
      </c>
      <c r="C522" s="149" t="s">
        <v>636</v>
      </c>
      <c r="D522" s="149" t="s">
        <v>694</v>
      </c>
      <c r="E522" s="149" t="s">
        <v>2</v>
      </c>
      <c r="F522" s="149" t="s">
        <v>72</v>
      </c>
      <c r="G522" s="149" t="s">
        <v>2</v>
      </c>
      <c r="H522" s="149" t="s">
        <v>645</v>
      </c>
      <c r="I522" s="149" t="s">
        <v>638</v>
      </c>
      <c r="J522" s="149" t="s">
        <v>640</v>
      </c>
      <c r="K522" s="149" t="s">
        <v>639</v>
      </c>
      <c r="L522" s="150">
        <v>12862845.07</v>
      </c>
      <c r="M522" s="150">
        <v>12861422.390000001</v>
      </c>
      <c r="N522" s="150">
        <v>12862845.07</v>
      </c>
      <c r="O522" s="151">
        <v>13</v>
      </c>
      <c r="Q522" s="121"/>
    </row>
    <row r="523" spans="1:17" ht="12.75">
      <c r="A523" s="149" t="s">
        <v>164</v>
      </c>
      <c r="B523" s="149" t="s">
        <v>635</v>
      </c>
      <c r="C523" s="149" t="s">
        <v>636</v>
      </c>
      <c r="D523" s="149" t="s">
        <v>694</v>
      </c>
      <c r="E523" s="149" t="s">
        <v>2</v>
      </c>
      <c r="F523" s="149" t="s">
        <v>72</v>
      </c>
      <c r="G523" s="149" t="s">
        <v>2</v>
      </c>
      <c r="H523" s="149" t="s">
        <v>645</v>
      </c>
      <c r="I523" s="149" t="s">
        <v>638</v>
      </c>
      <c r="J523" s="149" t="s">
        <v>661</v>
      </c>
      <c r="K523" s="149" t="s">
        <v>639</v>
      </c>
      <c r="L523" s="150">
        <v>922582.19</v>
      </c>
      <c r="M523" s="150">
        <v>922582.19</v>
      </c>
      <c r="N523" s="150">
        <v>922582.19</v>
      </c>
      <c r="O523" s="151">
        <v>2</v>
      </c>
      <c r="Q523" s="121"/>
    </row>
    <row r="524" spans="1:17" ht="12.75">
      <c r="A524" s="149" t="s">
        <v>164</v>
      </c>
      <c r="B524" s="149" t="s">
        <v>635</v>
      </c>
      <c r="C524" s="149" t="s">
        <v>636</v>
      </c>
      <c r="D524" s="149" t="s">
        <v>694</v>
      </c>
      <c r="E524" s="149" t="s">
        <v>2</v>
      </c>
      <c r="F524" s="149" t="s">
        <v>72</v>
      </c>
      <c r="G524" s="149" t="s">
        <v>2</v>
      </c>
      <c r="H524" s="149" t="s">
        <v>645</v>
      </c>
      <c r="I524" s="149" t="s">
        <v>638</v>
      </c>
      <c r="J524" s="149" t="s">
        <v>643</v>
      </c>
      <c r="K524" s="149" t="s">
        <v>639</v>
      </c>
      <c r="L524" s="150">
        <v>1502280.66</v>
      </c>
      <c r="M524" s="150">
        <v>1417982.18</v>
      </c>
      <c r="N524" s="150">
        <v>1502280.66</v>
      </c>
      <c r="O524" s="151">
        <v>2</v>
      </c>
      <c r="Q524" s="121"/>
    </row>
    <row r="525" spans="1:17" ht="12.75">
      <c r="A525" s="149" t="s">
        <v>164</v>
      </c>
      <c r="B525" s="149" t="s">
        <v>635</v>
      </c>
      <c r="C525" s="149" t="s">
        <v>636</v>
      </c>
      <c r="D525" s="149" t="s">
        <v>694</v>
      </c>
      <c r="E525" s="149" t="s">
        <v>2</v>
      </c>
      <c r="F525" s="149" t="s">
        <v>72</v>
      </c>
      <c r="G525" s="149" t="s">
        <v>2</v>
      </c>
      <c r="H525" s="149" t="s">
        <v>645</v>
      </c>
      <c r="I525" s="149" t="s">
        <v>638</v>
      </c>
      <c r="J525" s="149" t="s">
        <v>644</v>
      </c>
      <c r="K525" s="149" t="s">
        <v>639</v>
      </c>
      <c r="L525" s="150">
        <v>1101004.05</v>
      </c>
      <c r="M525" s="150">
        <v>1101004.05</v>
      </c>
      <c r="N525" s="150">
        <v>1101004.05</v>
      </c>
      <c r="O525" s="151">
        <v>1</v>
      </c>
      <c r="Q525" s="121"/>
    </row>
    <row r="526" spans="1:17" ht="12.75">
      <c r="A526" s="149" t="s">
        <v>164</v>
      </c>
      <c r="B526" s="149" t="s">
        <v>635</v>
      </c>
      <c r="C526" s="149" t="s">
        <v>636</v>
      </c>
      <c r="D526" s="149" t="s">
        <v>694</v>
      </c>
      <c r="E526" s="149" t="s">
        <v>2</v>
      </c>
      <c r="F526" s="149" t="s">
        <v>72</v>
      </c>
      <c r="G526" s="149" t="s">
        <v>176</v>
      </c>
      <c r="H526" s="149" t="s">
        <v>645</v>
      </c>
      <c r="I526" s="149" t="s">
        <v>638</v>
      </c>
      <c r="J526" s="149" t="s">
        <v>640</v>
      </c>
      <c r="K526" s="149" t="s">
        <v>639</v>
      </c>
      <c r="L526" s="150">
        <v>21974911.719999995</v>
      </c>
      <c r="M526" s="150">
        <v>20762444.379999999</v>
      </c>
      <c r="N526" s="150">
        <v>21974911.719999995</v>
      </c>
      <c r="O526" s="151">
        <v>17</v>
      </c>
      <c r="Q526" s="121"/>
    </row>
    <row r="527" spans="1:17" ht="12.75">
      <c r="A527" s="149" t="s">
        <v>164</v>
      </c>
      <c r="B527" s="149" t="s">
        <v>635</v>
      </c>
      <c r="C527" s="149" t="s">
        <v>636</v>
      </c>
      <c r="D527" s="149" t="s">
        <v>694</v>
      </c>
      <c r="E527" s="149" t="s">
        <v>2</v>
      </c>
      <c r="F527" s="149" t="s">
        <v>72</v>
      </c>
      <c r="G527" s="149" t="s">
        <v>176</v>
      </c>
      <c r="H527" s="149" t="s">
        <v>645</v>
      </c>
      <c r="I527" s="149" t="s">
        <v>638</v>
      </c>
      <c r="J527" s="149" t="s">
        <v>661</v>
      </c>
      <c r="K527" s="149" t="s">
        <v>639</v>
      </c>
      <c r="L527" s="150">
        <v>7581364.9900000002</v>
      </c>
      <c r="M527" s="150">
        <v>7509086.9799999995</v>
      </c>
      <c r="N527" s="150">
        <v>7581364.9900000002</v>
      </c>
      <c r="O527" s="151">
        <v>12</v>
      </c>
      <c r="Q527" s="121"/>
    </row>
    <row r="528" spans="1:17" ht="12.75">
      <c r="A528" s="149" t="s">
        <v>164</v>
      </c>
      <c r="B528" s="149" t="s">
        <v>635</v>
      </c>
      <c r="C528" s="149" t="s">
        <v>636</v>
      </c>
      <c r="D528" s="149" t="s">
        <v>694</v>
      </c>
      <c r="E528" s="149" t="s">
        <v>2</v>
      </c>
      <c r="F528" s="149" t="s">
        <v>79</v>
      </c>
      <c r="G528" s="149" t="s">
        <v>2</v>
      </c>
      <c r="H528" s="149" t="s">
        <v>645</v>
      </c>
      <c r="I528" s="149" t="s">
        <v>638</v>
      </c>
      <c r="J528" s="149" t="s">
        <v>640</v>
      </c>
      <c r="K528" s="149" t="s">
        <v>639</v>
      </c>
      <c r="L528" s="150">
        <v>6433120.6699999999</v>
      </c>
      <c r="M528" s="150">
        <v>6381100.1300000008</v>
      </c>
      <c r="N528" s="150">
        <v>6433120.6699999999</v>
      </c>
      <c r="O528" s="151">
        <v>4</v>
      </c>
      <c r="Q528" s="121"/>
    </row>
    <row r="529" spans="1:17" ht="12.75">
      <c r="A529" s="149" t="s">
        <v>164</v>
      </c>
      <c r="B529" s="149" t="s">
        <v>635</v>
      </c>
      <c r="C529" s="149" t="s">
        <v>636</v>
      </c>
      <c r="D529" s="149" t="s">
        <v>694</v>
      </c>
      <c r="E529" s="149" t="s">
        <v>2</v>
      </c>
      <c r="F529" s="149" t="s">
        <v>79</v>
      </c>
      <c r="G529" s="149" t="s">
        <v>2</v>
      </c>
      <c r="H529" s="149" t="s">
        <v>645</v>
      </c>
      <c r="I529" s="149" t="s">
        <v>638</v>
      </c>
      <c r="J529" s="149" t="s">
        <v>661</v>
      </c>
      <c r="K529" s="149" t="s">
        <v>639</v>
      </c>
      <c r="L529" s="150">
        <v>3336343.1500000004</v>
      </c>
      <c r="M529" s="150">
        <v>3324215.2</v>
      </c>
      <c r="N529" s="150">
        <v>3336343.1500000004</v>
      </c>
      <c r="O529" s="151">
        <v>8</v>
      </c>
      <c r="Q529" s="121"/>
    </row>
    <row r="530" spans="1:17" ht="12.75">
      <c r="A530" s="149" t="s">
        <v>164</v>
      </c>
      <c r="B530" s="149" t="s">
        <v>635</v>
      </c>
      <c r="C530" s="149" t="s">
        <v>636</v>
      </c>
      <c r="D530" s="149" t="s">
        <v>694</v>
      </c>
      <c r="E530" s="149" t="s">
        <v>2</v>
      </c>
      <c r="F530" s="149" t="s">
        <v>79</v>
      </c>
      <c r="G530" s="149" t="s">
        <v>2</v>
      </c>
      <c r="H530" s="149" t="s">
        <v>645</v>
      </c>
      <c r="I530" s="149" t="s">
        <v>638</v>
      </c>
      <c r="J530" s="149" t="s">
        <v>643</v>
      </c>
      <c r="K530" s="149" t="s">
        <v>639</v>
      </c>
      <c r="L530" s="150">
        <v>2674631.36</v>
      </c>
      <c r="M530" s="150">
        <v>2674631.36</v>
      </c>
      <c r="N530" s="150">
        <v>2674631.36</v>
      </c>
      <c r="O530" s="151">
        <v>2</v>
      </c>
      <c r="Q530" s="121"/>
    </row>
    <row r="531" spans="1:17" ht="12.75">
      <c r="A531" s="149" t="s">
        <v>164</v>
      </c>
      <c r="B531" s="149" t="s">
        <v>635</v>
      </c>
      <c r="C531" s="149" t="s">
        <v>636</v>
      </c>
      <c r="D531" s="149" t="s">
        <v>694</v>
      </c>
      <c r="E531" s="149" t="s">
        <v>2</v>
      </c>
      <c r="F531" s="149" t="s">
        <v>79</v>
      </c>
      <c r="G531" s="149" t="s">
        <v>176</v>
      </c>
      <c r="H531" s="149" t="s">
        <v>645</v>
      </c>
      <c r="I531" s="149" t="s">
        <v>638</v>
      </c>
      <c r="J531" s="149" t="s">
        <v>640</v>
      </c>
      <c r="K531" s="149" t="s">
        <v>639</v>
      </c>
      <c r="L531" s="150">
        <v>17790221.799999997</v>
      </c>
      <c r="M531" s="150">
        <v>17594750.279999997</v>
      </c>
      <c r="N531" s="150">
        <v>17790221.799999997</v>
      </c>
      <c r="O531" s="151">
        <v>18</v>
      </c>
      <c r="Q531" s="121"/>
    </row>
    <row r="532" spans="1:17" ht="12.75">
      <c r="A532" s="149" t="s">
        <v>164</v>
      </c>
      <c r="B532" s="149" t="s">
        <v>635</v>
      </c>
      <c r="C532" s="149" t="s">
        <v>636</v>
      </c>
      <c r="D532" s="149" t="s">
        <v>694</v>
      </c>
      <c r="E532" s="149" t="s">
        <v>2</v>
      </c>
      <c r="F532" s="149" t="s">
        <v>79</v>
      </c>
      <c r="G532" s="149" t="s">
        <v>176</v>
      </c>
      <c r="H532" s="149" t="s">
        <v>645</v>
      </c>
      <c r="I532" s="149" t="s">
        <v>638</v>
      </c>
      <c r="J532" s="149" t="s">
        <v>661</v>
      </c>
      <c r="K532" s="149" t="s">
        <v>639</v>
      </c>
      <c r="L532" s="150">
        <v>996529.77</v>
      </c>
      <c r="M532" s="150">
        <v>996529.77</v>
      </c>
      <c r="N532" s="150">
        <v>996529.77</v>
      </c>
      <c r="O532" s="151">
        <v>4</v>
      </c>
      <c r="Q532" s="121"/>
    </row>
    <row r="533" spans="1:17" ht="12.75">
      <c r="A533" s="149" t="s">
        <v>176</v>
      </c>
      <c r="B533" s="149" t="s">
        <v>635</v>
      </c>
      <c r="C533" s="149" t="s">
        <v>636</v>
      </c>
      <c r="D533" s="149" t="s">
        <v>695</v>
      </c>
      <c r="E533" s="149" t="s">
        <v>2</v>
      </c>
      <c r="F533" s="149" t="s">
        <v>2</v>
      </c>
      <c r="G533" s="149" t="s">
        <v>2</v>
      </c>
      <c r="H533" s="149" t="s">
        <v>662</v>
      </c>
      <c r="I533" s="149" t="s">
        <v>638</v>
      </c>
      <c r="J533" s="149" t="s">
        <v>653</v>
      </c>
      <c r="K533" s="149" t="s">
        <v>639</v>
      </c>
      <c r="L533" s="150">
        <v>4400043.3500000006</v>
      </c>
      <c r="M533" s="150">
        <v>4371232.25</v>
      </c>
      <c r="N533" s="150">
        <v>4400043.3500000006</v>
      </c>
      <c r="O533" s="151">
        <v>9</v>
      </c>
      <c r="Q533" s="121"/>
    </row>
    <row r="534" spans="1:17" ht="12.75">
      <c r="A534" s="149" t="s">
        <v>176</v>
      </c>
      <c r="B534" s="149" t="s">
        <v>635</v>
      </c>
      <c r="C534" s="149" t="s">
        <v>636</v>
      </c>
      <c r="D534" s="149" t="s">
        <v>695</v>
      </c>
      <c r="E534" s="149" t="s">
        <v>2</v>
      </c>
      <c r="F534" s="149" t="s">
        <v>2</v>
      </c>
      <c r="G534" s="149" t="s">
        <v>176</v>
      </c>
      <c r="H534" s="149" t="s">
        <v>662</v>
      </c>
      <c r="I534" s="149" t="s">
        <v>638</v>
      </c>
      <c r="J534" s="149" t="s">
        <v>653</v>
      </c>
      <c r="K534" s="149" t="s">
        <v>639</v>
      </c>
      <c r="L534" s="150">
        <v>6167361.0300000003</v>
      </c>
      <c r="M534" s="150">
        <v>6126430.6800000006</v>
      </c>
      <c r="N534" s="150">
        <v>6167361.0300000003</v>
      </c>
      <c r="O534" s="151">
        <v>5</v>
      </c>
      <c r="Q534" s="121"/>
    </row>
    <row r="535" spans="1:17" ht="12.75">
      <c r="A535" s="149" t="s">
        <v>176</v>
      </c>
      <c r="B535" s="149" t="s">
        <v>635</v>
      </c>
      <c r="C535" s="149" t="s">
        <v>636</v>
      </c>
      <c r="D535" s="149" t="s">
        <v>695</v>
      </c>
      <c r="E535" s="149" t="s">
        <v>2</v>
      </c>
      <c r="F535" s="149" t="s">
        <v>72</v>
      </c>
      <c r="G535" s="149" t="s">
        <v>2</v>
      </c>
      <c r="H535" s="149" t="s">
        <v>662</v>
      </c>
      <c r="I535" s="149" t="s">
        <v>638</v>
      </c>
      <c r="J535" s="149" t="s">
        <v>653</v>
      </c>
      <c r="K535" s="149" t="s">
        <v>639</v>
      </c>
      <c r="L535" s="150">
        <v>462293.41000000003</v>
      </c>
      <c r="M535" s="150">
        <v>462293.41000000003</v>
      </c>
      <c r="N535" s="150">
        <v>462293.41000000003</v>
      </c>
      <c r="O535" s="151">
        <v>2</v>
      </c>
      <c r="Q535" s="121"/>
    </row>
    <row r="536" spans="1:17" ht="12.75">
      <c r="A536" s="149" t="s">
        <v>176</v>
      </c>
      <c r="B536" s="149" t="s">
        <v>635</v>
      </c>
      <c r="C536" s="149" t="s">
        <v>636</v>
      </c>
      <c r="D536" s="149" t="s">
        <v>695</v>
      </c>
      <c r="E536" s="149" t="s">
        <v>2</v>
      </c>
      <c r="F536" s="149" t="s">
        <v>72</v>
      </c>
      <c r="G536" s="149" t="s">
        <v>176</v>
      </c>
      <c r="H536" s="149" t="s">
        <v>662</v>
      </c>
      <c r="I536" s="149" t="s">
        <v>638</v>
      </c>
      <c r="J536" s="149" t="s">
        <v>653</v>
      </c>
      <c r="K536" s="149" t="s">
        <v>639</v>
      </c>
      <c r="L536" s="150">
        <v>11907061.469999999</v>
      </c>
      <c r="M536" s="150">
        <v>11641346.84</v>
      </c>
      <c r="N536" s="150">
        <v>11907061.469999999</v>
      </c>
      <c r="O536" s="151">
        <v>16</v>
      </c>
      <c r="Q536" s="121"/>
    </row>
    <row r="537" spans="1:17" ht="12.75">
      <c r="A537" s="149" t="s">
        <v>176</v>
      </c>
      <c r="B537" s="149" t="s">
        <v>635</v>
      </c>
      <c r="C537" s="149" t="s">
        <v>636</v>
      </c>
      <c r="D537" s="149" t="s">
        <v>695</v>
      </c>
      <c r="E537" s="149" t="s">
        <v>2</v>
      </c>
      <c r="F537" s="149" t="s">
        <v>79</v>
      </c>
      <c r="G537" s="149" t="s">
        <v>176</v>
      </c>
      <c r="H537" s="149" t="s">
        <v>662</v>
      </c>
      <c r="I537" s="149" t="s">
        <v>638</v>
      </c>
      <c r="J537" s="149" t="s">
        <v>653</v>
      </c>
      <c r="K537" s="149" t="s">
        <v>639</v>
      </c>
      <c r="L537" s="150">
        <v>2720578.13</v>
      </c>
      <c r="M537" s="150">
        <v>2720578.13</v>
      </c>
      <c r="N537" s="150">
        <v>2720578.13</v>
      </c>
      <c r="O537" s="151">
        <v>2</v>
      </c>
      <c r="Q537" s="121"/>
    </row>
    <row r="538" spans="1:17" ht="12.75">
      <c r="A538" s="149" t="s">
        <v>176</v>
      </c>
      <c r="B538" s="149" t="s">
        <v>635</v>
      </c>
      <c r="C538" s="149" t="s">
        <v>636</v>
      </c>
      <c r="D538" s="149" t="s">
        <v>696</v>
      </c>
      <c r="E538" s="149" t="s">
        <v>2</v>
      </c>
      <c r="F538" s="149" t="s">
        <v>2</v>
      </c>
      <c r="G538" s="149" t="s">
        <v>2</v>
      </c>
      <c r="H538" s="149" t="s">
        <v>662</v>
      </c>
      <c r="I538" s="149" t="s">
        <v>638</v>
      </c>
      <c r="J538" s="149" t="s">
        <v>653</v>
      </c>
      <c r="K538" s="149" t="s">
        <v>639</v>
      </c>
      <c r="L538" s="150">
        <v>6384741.6800000006</v>
      </c>
      <c r="M538" s="150">
        <v>6230870.9100000011</v>
      </c>
      <c r="N538" s="150">
        <v>6384741.6800000006</v>
      </c>
      <c r="O538" s="151">
        <v>13</v>
      </c>
      <c r="Q538" s="121"/>
    </row>
    <row r="539" spans="1:17" ht="12.75">
      <c r="A539" s="149" t="s">
        <v>176</v>
      </c>
      <c r="B539" s="149" t="s">
        <v>635</v>
      </c>
      <c r="C539" s="149" t="s">
        <v>636</v>
      </c>
      <c r="D539" s="149" t="s">
        <v>696</v>
      </c>
      <c r="E539" s="149" t="s">
        <v>2</v>
      </c>
      <c r="F539" s="149" t="s">
        <v>2</v>
      </c>
      <c r="G539" s="149" t="s">
        <v>176</v>
      </c>
      <c r="H539" s="149" t="s">
        <v>662</v>
      </c>
      <c r="I539" s="149" t="s">
        <v>638</v>
      </c>
      <c r="J539" s="149" t="s">
        <v>653</v>
      </c>
      <c r="K539" s="149" t="s">
        <v>639</v>
      </c>
      <c r="L539" s="150">
        <v>2487020.2799999998</v>
      </c>
      <c r="M539" s="150">
        <v>2361884.8299999996</v>
      </c>
      <c r="N539" s="150">
        <v>2487020.2799999998</v>
      </c>
      <c r="O539" s="151">
        <v>6</v>
      </c>
      <c r="Q539" s="121"/>
    </row>
    <row r="540" spans="1:17" ht="12.75">
      <c r="A540" s="149" t="s">
        <v>176</v>
      </c>
      <c r="B540" s="149" t="s">
        <v>635</v>
      </c>
      <c r="C540" s="149" t="s">
        <v>636</v>
      </c>
      <c r="D540" s="149" t="s">
        <v>696</v>
      </c>
      <c r="E540" s="149" t="s">
        <v>2</v>
      </c>
      <c r="F540" s="149" t="s">
        <v>72</v>
      </c>
      <c r="G540" s="149" t="s">
        <v>2</v>
      </c>
      <c r="H540" s="149" t="s">
        <v>662</v>
      </c>
      <c r="I540" s="149" t="s">
        <v>638</v>
      </c>
      <c r="J540" s="149" t="s">
        <v>653</v>
      </c>
      <c r="K540" s="149" t="s">
        <v>639</v>
      </c>
      <c r="L540" s="150">
        <v>6585502.2299999995</v>
      </c>
      <c r="M540" s="150">
        <v>6582901.7699999996</v>
      </c>
      <c r="N540" s="150">
        <v>6585502.2299999995</v>
      </c>
      <c r="O540" s="151">
        <v>11</v>
      </c>
      <c r="Q540" s="121"/>
    </row>
    <row r="541" spans="1:17" ht="12.75">
      <c r="A541" s="149" t="s">
        <v>176</v>
      </c>
      <c r="B541" s="149" t="s">
        <v>635</v>
      </c>
      <c r="C541" s="149" t="s">
        <v>636</v>
      </c>
      <c r="D541" s="149" t="s">
        <v>696</v>
      </c>
      <c r="E541" s="149" t="s">
        <v>2</v>
      </c>
      <c r="F541" s="149" t="s">
        <v>72</v>
      </c>
      <c r="G541" s="149" t="s">
        <v>176</v>
      </c>
      <c r="H541" s="149" t="s">
        <v>662</v>
      </c>
      <c r="I541" s="149" t="s">
        <v>638</v>
      </c>
      <c r="J541" s="149" t="s">
        <v>653</v>
      </c>
      <c r="K541" s="149" t="s">
        <v>639</v>
      </c>
      <c r="L541" s="150">
        <v>5914897.6100000013</v>
      </c>
      <c r="M541" s="150">
        <v>5914897.6100000013</v>
      </c>
      <c r="N541" s="150">
        <v>5914897.6100000013</v>
      </c>
      <c r="O541" s="151">
        <v>20</v>
      </c>
      <c r="Q541" s="121"/>
    </row>
    <row r="542" spans="1:17" ht="12.75">
      <c r="A542" s="149" t="s">
        <v>176</v>
      </c>
      <c r="B542" s="149" t="s">
        <v>635</v>
      </c>
      <c r="C542" s="149" t="s">
        <v>636</v>
      </c>
      <c r="D542" s="149" t="s">
        <v>696</v>
      </c>
      <c r="E542" s="149" t="s">
        <v>2</v>
      </c>
      <c r="F542" s="149" t="s">
        <v>79</v>
      </c>
      <c r="G542" s="149" t="s">
        <v>2</v>
      </c>
      <c r="H542" s="149" t="s">
        <v>662</v>
      </c>
      <c r="I542" s="149" t="s">
        <v>638</v>
      </c>
      <c r="J542" s="149" t="s">
        <v>653</v>
      </c>
      <c r="K542" s="149" t="s">
        <v>639</v>
      </c>
      <c r="L542" s="150">
        <v>12737868.059999999</v>
      </c>
      <c r="M542" s="150">
        <v>12737868.059999999</v>
      </c>
      <c r="N542" s="150">
        <v>12737868.059999999</v>
      </c>
      <c r="O542" s="151">
        <v>12</v>
      </c>
      <c r="Q542" s="121"/>
    </row>
    <row r="543" spans="1:17" ht="12.75">
      <c r="A543" s="149" t="s">
        <v>176</v>
      </c>
      <c r="B543" s="149" t="s">
        <v>635</v>
      </c>
      <c r="C543" s="149" t="s">
        <v>636</v>
      </c>
      <c r="D543" s="149" t="s">
        <v>696</v>
      </c>
      <c r="E543" s="149" t="s">
        <v>2</v>
      </c>
      <c r="F543" s="149" t="s">
        <v>79</v>
      </c>
      <c r="G543" s="149" t="s">
        <v>176</v>
      </c>
      <c r="H543" s="149" t="s">
        <v>662</v>
      </c>
      <c r="I543" s="149" t="s">
        <v>638</v>
      </c>
      <c r="J543" s="149" t="s">
        <v>653</v>
      </c>
      <c r="K543" s="149" t="s">
        <v>639</v>
      </c>
      <c r="L543" s="150">
        <v>4989663.8499999996</v>
      </c>
      <c r="M543" s="150">
        <v>4967776.9399999995</v>
      </c>
      <c r="N543" s="150">
        <v>4989663.8499999996</v>
      </c>
      <c r="O543" s="151">
        <v>20</v>
      </c>
      <c r="Q543" s="121"/>
    </row>
    <row r="544" spans="1:17" ht="12.75">
      <c r="A544" s="149" t="s">
        <v>176</v>
      </c>
      <c r="B544" s="149" t="s">
        <v>635</v>
      </c>
      <c r="C544" s="149" t="s">
        <v>636</v>
      </c>
      <c r="D544" s="149" t="s">
        <v>691</v>
      </c>
      <c r="E544" s="149" t="s">
        <v>2</v>
      </c>
      <c r="F544" s="149" t="s">
        <v>2</v>
      </c>
      <c r="G544" s="149" t="s">
        <v>2</v>
      </c>
      <c r="H544" s="149" t="s">
        <v>662</v>
      </c>
      <c r="I544" s="149" t="s">
        <v>638</v>
      </c>
      <c r="J544" s="149" t="s">
        <v>653</v>
      </c>
      <c r="K544" s="149" t="s">
        <v>639</v>
      </c>
      <c r="L544" s="150">
        <v>3555042.8000000007</v>
      </c>
      <c r="M544" s="150">
        <v>3555042.8000000007</v>
      </c>
      <c r="N544" s="150">
        <v>3555042.8000000007</v>
      </c>
      <c r="O544" s="151">
        <v>4</v>
      </c>
      <c r="Q544" s="121"/>
    </row>
    <row r="545" spans="1:17" ht="12.75">
      <c r="A545" s="149" t="s">
        <v>176</v>
      </c>
      <c r="B545" s="149" t="s">
        <v>635</v>
      </c>
      <c r="C545" s="149" t="s">
        <v>636</v>
      </c>
      <c r="D545" s="149" t="s">
        <v>691</v>
      </c>
      <c r="E545" s="149" t="s">
        <v>2</v>
      </c>
      <c r="F545" s="149" t="s">
        <v>72</v>
      </c>
      <c r="G545" s="149" t="s">
        <v>2</v>
      </c>
      <c r="H545" s="149" t="s">
        <v>662</v>
      </c>
      <c r="I545" s="149" t="s">
        <v>638</v>
      </c>
      <c r="J545" s="149" t="s">
        <v>653</v>
      </c>
      <c r="K545" s="149" t="s">
        <v>639</v>
      </c>
      <c r="L545" s="150">
        <v>758609.61</v>
      </c>
      <c r="M545" s="150">
        <v>758609.61</v>
      </c>
      <c r="N545" s="150">
        <v>758609.61</v>
      </c>
      <c r="O545" s="151">
        <v>1</v>
      </c>
      <c r="Q545" s="121"/>
    </row>
    <row r="546" spans="1:17" ht="12.75">
      <c r="A546" s="149" t="s">
        <v>176</v>
      </c>
      <c r="B546" s="149" t="s">
        <v>635</v>
      </c>
      <c r="C546" s="149" t="s">
        <v>636</v>
      </c>
      <c r="D546" s="149" t="s">
        <v>691</v>
      </c>
      <c r="E546" s="149" t="s">
        <v>2</v>
      </c>
      <c r="F546" s="149" t="s">
        <v>72</v>
      </c>
      <c r="G546" s="149" t="s">
        <v>176</v>
      </c>
      <c r="H546" s="149" t="s">
        <v>662</v>
      </c>
      <c r="I546" s="149" t="s">
        <v>638</v>
      </c>
      <c r="J546" s="149" t="s">
        <v>653</v>
      </c>
      <c r="K546" s="149" t="s">
        <v>639</v>
      </c>
      <c r="L546" s="150">
        <v>4210226.96</v>
      </c>
      <c r="M546" s="150">
        <v>4210226.96</v>
      </c>
      <c r="N546" s="150">
        <v>4210226.96</v>
      </c>
      <c r="O546" s="151">
        <v>5</v>
      </c>
      <c r="Q546" s="121"/>
    </row>
    <row r="547" spans="1:17" ht="12.75">
      <c r="A547" s="149" t="s">
        <v>176</v>
      </c>
      <c r="B547" s="149" t="s">
        <v>635</v>
      </c>
      <c r="C547" s="149" t="s">
        <v>636</v>
      </c>
      <c r="D547" s="149" t="s">
        <v>691</v>
      </c>
      <c r="E547" s="149" t="s">
        <v>2</v>
      </c>
      <c r="F547" s="149" t="s">
        <v>79</v>
      </c>
      <c r="G547" s="149" t="s">
        <v>2</v>
      </c>
      <c r="H547" s="149" t="s">
        <v>662</v>
      </c>
      <c r="I547" s="149" t="s">
        <v>638</v>
      </c>
      <c r="J547" s="149" t="s">
        <v>653</v>
      </c>
      <c r="K547" s="149" t="s">
        <v>639</v>
      </c>
      <c r="L547" s="150">
        <v>8151474.0099999998</v>
      </c>
      <c r="M547" s="150">
        <v>8151474.0099999998</v>
      </c>
      <c r="N547" s="150">
        <v>8151474.0099999998</v>
      </c>
      <c r="O547" s="151">
        <v>10</v>
      </c>
      <c r="Q547" s="121"/>
    </row>
    <row r="548" spans="1:17" ht="12.75">
      <c r="A548" s="149" t="s">
        <v>176</v>
      </c>
      <c r="B548" s="149" t="s">
        <v>635</v>
      </c>
      <c r="C548" s="149" t="s">
        <v>636</v>
      </c>
      <c r="D548" s="149" t="s">
        <v>691</v>
      </c>
      <c r="E548" s="149" t="s">
        <v>2</v>
      </c>
      <c r="F548" s="149" t="s">
        <v>79</v>
      </c>
      <c r="G548" s="149" t="s">
        <v>176</v>
      </c>
      <c r="H548" s="149" t="s">
        <v>662</v>
      </c>
      <c r="I548" s="149" t="s">
        <v>638</v>
      </c>
      <c r="J548" s="149" t="s">
        <v>653</v>
      </c>
      <c r="K548" s="149" t="s">
        <v>639</v>
      </c>
      <c r="L548" s="150">
        <v>5268971.34</v>
      </c>
      <c r="M548" s="150">
        <v>5268971.34</v>
      </c>
      <c r="N548" s="150">
        <v>5268971.34</v>
      </c>
      <c r="O548" s="151">
        <v>10</v>
      </c>
      <c r="Q548" s="121"/>
    </row>
    <row r="549" spans="1:17" ht="12.75">
      <c r="A549" s="149" t="s">
        <v>640</v>
      </c>
      <c r="B549" s="149" t="s">
        <v>697</v>
      </c>
      <c r="C549" s="149" t="s">
        <v>636</v>
      </c>
      <c r="D549" s="149" t="s">
        <v>698</v>
      </c>
      <c r="E549" s="149" t="s">
        <v>2</v>
      </c>
      <c r="F549" s="149" t="s">
        <v>2</v>
      </c>
      <c r="G549" s="149" t="s">
        <v>176</v>
      </c>
      <c r="H549" s="149"/>
      <c r="I549" s="149" t="s">
        <v>164</v>
      </c>
      <c r="J549" s="149" t="s">
        <v>653</v>
      </c>
      <c r="K549" s="149" t="s">
        <v>639</v>
      </c>
      <c r="L549" s="150">
        <v>514205.64</v>
      </c>
      <c r="M549" s="150">
        <v>488373.34</v>
      </c>
      <c r="N549" s="150">
        <v>514205.64</v>
      </c>
      <c r="O549" s="151">
        <v>2</v>
      </c>
      <c r="Q549" s="121"/>
    </row>
    <row r="550" spans="1:17" ht="12.75">
      <c r="A550" s="149" t="s">
        <v>640</v>
      </c>
      <c r="B550" s="149" t="s">
        <v>697</v>
      </c>
      <c r="C550" s="149" t="s">
        <v>636</v>
      </c>
      <c r="D550" s="149" t="s">
        <v>698</v>
      </c>
      <c r="E550" s="149" t="s">
        <v>2</v>
      </c>
      <c r="F550" s="149" t="s">
        <v>2</v>
      </c>
      <c r="G550" s="149" t="s">
        <v>176</v>
      </c>
      <c r="H550" s="149"/>
      <c r="I550" s="149" t="s">
        <v>164</v>
      </c>
      <c r="J550" s="149" t="s">
        <v>644</v>
      </c>
      <c r="K550" s="149" t="s">
        <v>639</v>
      </c>
      <c r="L550" s="150">
        <v>1777068.79</v>
      </c>
      <c r="M550" s="150">
        <v>1688006.9300000002</v>
      </c>
      <c r="N550" s="150">
        <v>1777068.79</v>
      </c>
      <c r="O550" s="151">
        <v>2</v>
      </c>
      <c r="Q550" s="121"/>
    </row>
    <row r="551" spans="1:17" ht="12.75">
      <c r="A551" s="149" t="s">
        <v>640</v>
      </c>
      <c r="B551" s="149" t="s">
        <v>697</v>
      </c>
      <c r="C551" s="149" t="s">
        <v>636</v>
      </c>
      <c r="D551" s="149" t="s">
        <v>698</v>
      </c>
      <c r="E551" s="149" t="s">
        <v>2</v>
      </c>
      <c r="F551" s="149" t="s">
        <v>2</v>
      </c>
      <c r="G551" s="149" t="s">
        <v>176</v>
      </c>
      <c r="H551" s="149"/>
      <c r="I551" s="149" t="s">
        <v>176</v>
      </c>
      <c r="J551" s="149" t="s">
        <v>653</v>
      </c>
      <c r="K551" s="149" t="s">
        <v>639</v>
      </c>
      <c r="L551" s="150">
        <v>1976286.6199999999</v>
      </c>
      <c r="M551" s="150">
        <v>1877115.37</v>
      </c>
      <c r="N551" s="150">
        <v>1976286.6199999999</v>
      </c>
      <c r="O551" s="151">
        <v>7</v>
      </c>
      <c r="Q551" s="121"/>
    </row>
    <row r="552" spans="1:17" ht="12.75">
      <c r="A552" s="149" t="s">
        <v>640</v>
      </c>
      <c r="B552" s="149" t="s">
        <v>697</v>
      </c>
      <c r="C552" s="149" t="s">
        <v>636</v>
      </c>
      <c r="D552" s="149" t="s">
        <v>698</v>
      </c>
      <c r="E552" s="149" t="s">
        <v>2</v>
      </c>
      <c r="F552" s="149" t="s">
        <v>2</v>
      </c>
      <c r="G552" s="149" t="s">
        <v>176</v>
      </c>
      <c r="H552" s="149"/>
      <c r="I552" s="149" t="s">
        <v>176</v>
      </c>
      <c r="J552" s="149" t="s">
        <v>644</v>
      </c>
      <c r="K552" s="149" t="s">
        <v>639</v>
      </c>
      <c r="L552" s="150">
        <v>1177233.68</v>
      </c>
      <c r="M552" s="150">
        <v>1118349.68</v>
      </c>
      <c r="N552" s="150">
        <v>1177233.68</v>
      </c>
      <c r="O552" s="151">
        <v>2</v>
      </c>
      <c r="Q552" s="121"/>
    </row>
    <row r="553" spans="1:17" ht="12.75">
      <c r="A553" s="149" t="s">
        <v>640</v>
      </c>
      <c r="B553" s="149" t="s">
        <v>697</v>
      </c>
      <c r="C553" s="149" t="s">
        <v>636</v>
      </c>
      <c r="D553" s="149" t="s">
        <v>698</v>
      </c>
      <c r="E553" s="149" t="s">
        <v>2</v>
      </c>
      <c r="F553" s="149" t="s">
        <v>2</v>
      </c>
      <c r="G553" s="149" t="s">
        <v>176</v>
      </c>
      <c r="H553" s="149"/>
      <c r="I553" s="149" t="s">
        <v>640</v>
      </c>
      <c r="J553" s="149" t="s">
        <v>656</v>
      </c>
      <c r="K553" s="149" t="s">
        <v>639</v>
      </c>
      <c r="L553" s="150">
        <v>40998788.479999997</v>
      </c>
      <c r="M553" s="150">
        <v>40998788.479999997</v>
      </c>
      <c r="N553" s="150">
        <v>40998788.479999997</v>
      </c>
      <c r="O553" s="151">
        <v>21</v>
      </c>
      <c r="Q553" s="121"/>
    </row>
    <row r="554" spans="1:17" ht="12.75">
      <c r="A554" s="149" t="s">
        <v>640</v>
      </c>
      <c r="B554" s="149" t="s">
        <v>697</v>
      </c>
      <c r="C554" s="149" t="s">
        <v>636</v>
      </c>
      <c r="D554" s="149" t="s">
        <v>698</v>
      </c>
      <c r="E554" s="149" t="s">
        <v>2</v>
      </c>
      <c r="F554" s="149" t="s">
        <v>2</v>
      </c>
      <c r="G554" s="149" t="s">
        <v>176</v>
      </c>
      <c r="H554" s="149"/>
      <c r="I554" s="149" t="s">
        <v>640</v>
      </c>
      <c r="J554" s="149" t="s">
        <v>653</v>
      </c>
      <c r="K554" s="149" t="s">
        <v>639</v>
      </c>
      <c r="L554" s="150">
        <v>4614633.51</v>
      </c>
      <c r="M554" s="150">
        <v>4367993.7300000004</v>
      </c>
      <c r="N554" s="150">
        <v>4614633.51</v>
      </c>
      <c r="O554" s="151">
        <v>9</v>
      </c>
      <c r="Q554" s="121"/>
    </row>
    <row r="555" spans="1:17" ht="12.75">
      <c r="A555" s="149" t="s">
        <v>640</v>
      </c>
      <c r="B555" s="149" t="s">
        <v>697</v>
      </c>
      <c r="C555" s="149" t="s">
        <v>636</v>
      </c>
      <c r="D555" s="149" t="s">
        <v>698</v>
      </c>
      <c r="E555" s="149" t="s">
        <v>2</v>
      </c>
      <c r="F555" s="149" t="s">
        <v>2</v>
      </c>
      <c r="G555" s="149" t="s">
        <v>176</v>
      </c>
      <c r="H555" s="149"/>
      <c r="I555" s="149" t="s">
        <v>640</v>
      </c>
      <c r="J555" s="149" t="s">
        <v>644</v>
      </c>
      <c r="K555" s="149" t="s">
        <v>639</v>
      </c>
      <c r="L555" s="150">
        <v>3244652.21</v>
      </c>
      <c r="M555" s="150">
        <v>3113138.08</v>
      </c>
      <c r="N555" s="150">
        <v>3244652.21</v>
      </c>
      <c r="O555" s="151">
        <v>5</v>
      </c>
      <c r="Q555" s="121"/>
    </row>
    <row r="556" spans="1:17" ht="12.75">
      <c r="A556" s="149" t="s">
        <v>640</v>
      </c>
      <c r="B556" s="149" t="s">
        <v>697</v>
      </c>
      <c r="C556" s="149" t="s">
        <v>636</v>
      </c>
      <c r="D556" s="149" t="s">
        <v>698</v>
      </c>
      <c r="E556" s="149" t="s">
        <v>2</v>
      </c>
      <c r="F556" s="149" t="s">
        <v>72</v>
      </c>
      <c r="G556" s="149" t="s">
        <v>176</v>
      </c>
      <c r="H556" s="149"/>
      <c r="I556" s="149" t="s">
        <v>79</v>
      </c>
      <c r="J556" s="149" t="s">
        <v>653</v>
      </c>
      <c r="K556" s="149" t="s">
        <v>639</v>
      </c>
      <c r="L556" s="150">
        <v>414770.94</v>
      </c>
      <c r="M556" s="150">
        <v>394026.6</v>
      </c>
      <c r="N556" s="150">
        <v>414770.94</v>
      </c>
      <c r="O556" s="151">
        <v>1</v>
      </c>
      <c r="Q556" s="121"/>
    </row>
    <row r="557" spans="1:17" ht="12.75">
      <c r="A557" s="149" t="s">
        <v>640</v>
      </c>
      <c r="B557" s="149" t="s">
        <v>697</v>
      </c>
      <c r="C557" s="149" t="s">
        <v>636</v>
      </c>
      <c r="D557" s="149" t="s">
        <v>698</v>
      </c>
      <c r="E557" s="149" t="s">
        <v>2</v>
      </c>
      <c r="F557" s="149" t="s">
        <v>72</v>
      </c>
      <c r="G557" s="149" t="s">
        <v>176</v>
      </c>
      <c r="H557" s="149"/>
      <c r="I557" s="149" t="s">
        <v>164</v>
      </c>
      <c r="J557" s="149" t="s">
        <v>653</v>
      </c>
      <c r="K557" s="149" t="s">
        <v>639</v>
      </c>
      <c r="L557" s="150">
        <v>1699256.47</v>
      </c>
      <c r="M557" s="150">
        <v>1614268.9899999998</v>
      </c>
      <c r="N557" s="150">
        <v>1699256.47</v>
      </c>
      <c r="O557" s="151">
        <v>5</v>
      </c>
      <c r="Q557" s="121"/>
    </row>
    <row r="558" spans="1:17" ht="12.75">
      <c r="A558" s="149" t="s">
        <v>640</v>
      </c>
      <c r="B558" s="149" t="s">
        <v>697</v>
      </c>
      <c r="C558" s="149" t="s">
        <v>636</v>
      </c>
      <c r="D558" s="149" t="s">
        <v>698</v>
      </c>
      <c r="E558" s="149" t="s">
        <v>2</v>
      </c>
      <c r="F558" s="149" t="s">
        <v>72</v>
      </c>
      <c r="G558" s="149" t="s">
        <v>176</v>
      </c>
      <c r="H558" s="149"/>
      <c r="I558" s="149" t="s">
        <v>164</v>
      </c>
      <c r="J558" s="149" t="s">
        <v>644</v>
      </c>
      <c r="K558" s="149" t="s">
        <v>639</v>
      </c>
      <c r="L558" s="150">
        <v>1480817.56</v>
      </c>
      <c r="M558" s="150">
        <v>1405049.21</v>
      </c>
      <c r="N558" s="150">
        <v>1480817.56</v>
      </c>
      <c r="O558" s="151">
        <v>3</v>
      </c>
      <c r="Q558" s="121"/>
    </row>
    <row r="559" spans="1:17" ht="12.75">
      <c r="A559" s="149" t="s">
        <v>640</v>
      </c>
      <c r="B559" s="149" t="s">
        <v>697</v>
      </c>
      <c r="C559" s="149" t="s">
        <v>636</v>
      </c>
      <c r="D559" s="149" t="s">
        <v>698</v>
      </c>
      <c r="E559" s="149" t="s">
        <v>2</v>
      </c>
      <c r="F559" s="149" t="s">
        <v>72</v>
      </c>
      <c r="G559" s="149" t="s">
        <v>176</v>
      </c>
      <c r="H559" s="149"/>
      <c r="I559" s="149" t="s">
        <v>176</v>
      </c>
      <c r="J559" s="149" t="s">
        <v>653</v>
      </c>
      <c r="K559" s="149" t="s">
        <v>639</v>
      </c>
      <c r="L559" s="150">
        <v>761048.16</v>
      </c>
      <c r="M559" s="150">
        <v>722995.74</v>
      </c>
      <c r="N559" s="150">
        <v>761048.16</v>
      </c>
      <c r="O559" s="151">
        <v>3</v>
      </c>
      <c r="Q559" s="121"/>
    </row>
    <row r="560" spans="1:17" ht="12.75">
      <c r="A560" s="149" t="s">
        <v>640</v>
      </c>
      <c r="B560" s="149" t="s">
        <v>697</v>
      </c>
      <c r="C560" s="149" t="s">
        <v>636</v>
      </c>
      <c r="D560" s="149" t="s">
        <v>698</v>
      </c>
      <c r="E560" s="149" t="s">
        <v>2</v>
      </c>
      <c r="F560" s="149" t="s">
        <v>72</v>
      </c>
      <c r="G560" s="149" t="s">
        <v>176</v>
      </c>
      <c r="H560" s="149"/>
      <c r="I560" s="149" t="s">
        <v>176</v>
      </c>
      <c r="J560" s="149" t="s">
        <v>644</v>
      </c>
      <c r="K560" s="149" t="s">
        <v>639</v>
      </c>
      <c r="L560" s="150">
        <v>1172712.1200000001</v>
      </c>
      <c r="M560" s="150">
        <v>1108025.55</v>
      </c>
      <c r="N560" s="150">
        <v>1172712.1200000001</v>
      </c>
      <c r="O560" s="151">
        <v>4</v>
      </c>
      <c r="Q560" s="121"/>
    </row>
    <row r="561" spans="1:17" ht="12.75">
      <c r="A561" s="149" t="s">
        <v>640</v>
      </c>
      <c r="B561" s="149" t="s">
        <v>697</v>
      </c>
      <c r="C561" s="149" t="s">
        <v>636</v>
      </c>
      <c r="D561" s="149" t="s">
        <v>698</v>
      </c>
      <c r="E561" s="149" t="s">
        <v>2</v>
      </c>
      <c r="F561" s="149" t="s">
        <v>72</v>
      </c>
      <c r="G561" s="149" t="s">
        <v>176</v>
      </c>
      <c r="H561" s="149"/>
      <c r="I561" s="149" t="s">
        <v>640</v>
      </c>
      <c r="J561" s="149" t="s">
        <v>383</v>
      </c>
      <c r="K561" s="149" t="s">
        <v>639</v>
      </c>
      <c r="L561" s="150">
        <v>300688.71000000002</v>
      </c>
      <c r="M561" s="150">
        <v>285650.77</v>
      </c>
      <c r="N561" s="150">
        <v>300688.71000000002</v>
      </c>
      <c r="O561" s="151">
        <v>1</v>
      </c>
      <c r="Q561" s="121"/>
    </row>
    <row r="562" spans="1:17" ht="12.75">
      <c r="A562" s="149" t="s">
        <v>640</v>
      </c>
      <c r="B562" s="149" t="s">
        <v>697</v>
      </c>
      <c r="C562" s="149" t="s">
        <v>636</v>
      </c>
      <c r="D562" s="149" t="s">
        <v>698</v>
      </c>
      <c r="E562" s="149" t="s">
        <v>2</v>
      </c>
      <c r="F562" s="149" t="s">
        <v>72</v>
      </c>
      <c r="G562" s="149" t="s">
        <v>176</v>
      </c>
      <c r="H562" s="149"/>
      <c r="I562" s="149" t="s">
        <v>640</v>
      </c>
      <c r="J562" s="149" t="s">
        <v>656</v>
      </c>
      <c r="K562" s="149" t="s">
        <v>639</v>
      </c>
      <c r="L562" s="150">
        <v>64032069.370000012</v>
      </c>
      <c r="M562" s="150">
        <v>64032069.370000012</v>
      </c>
      <c r="N562" s="150">
        <v>64032069.370000012</v>
      </c>
      <c r="O562" s="151">
        <v>86</v>
      </c>
      <c r="Q562" s="121"/>
    </row>
    <row r="563" spans="1:17" ht="12.75">
      <c r="A563" s="149" t="s">
        <v>640</v>
      </c>
      <c r="B563" s="149" t="s">
        <v>697</v>
      </c>
      <c r="C563" s="149" t="s">
        <v>636</v>
      </c>
      <c r="D563" s="149" t="s">
        <v>698</v>
      </c>
      <c r="E563" s="149" t="s">
        <v>2</v>
      </c>
      <c r="F563" s="149" t="s">
        <v>72</v>
      </c>
      <c r="G563" s="149" t="s">
        <v>176</v>
      </c>
      <c r="H563" s="149"/>
      <c r="I563" s="149" t="s">
        <v>640</v>
      </c>
      <c r="J563" s="149" t="s">
        <v>653</v>
      </c>
      <c r="K563" s="149" t="s">
        <v>639</v>
      </c>
      <c r="L563" s="150">
        <v>6284984.2200000007</v>
      </c>
      <c r="M563" s="150">
        <v>5966972.2500000009</v>
      </c>
      <c r="N563" s="150">
        <v>6284984.2200000007</v>
      </c>
      <c r="O563" s="151">
        <v>18</v>
      </c>
      <c r="Q563" s="121"/>
    </row>
    <row r="564" spans="1:17" ht="12.75">
      <c r="A564" s="149" t="s">
        <v>640</v>
      </c>
      <c r="B564" s="149" t="s">
        <v>697</v>
      </c>
      <c r="C564" s="149" t="s">
        <v>636</v>
      </c>
      <c r="D564" s="149" t="s">
        <v>698</v>
      </c>
      <c r="E564" s="149" t="s">
        <v>2</v>
      </c>
      <c r="F564" s="149" t="s">
        <v>72</v>
      </c>
      <c r="G564" s="149" t="s">
        <v>176</v>
      </c>
      <c r="H564" s="149"/>
      <c r="I564" s="149" t="s">
        <v>640</v>
      </c>
      <c r="J564" s="149" t="s">
        <v>644</v>
      </c>
      <c r="K564" s="149" t="s">
        <v>639</v>
      </c>
      <c r="L564" s="150">
        <v>2512029.25</v>
      </c>
      <c r="M564" s="150">
        <v>2380469.19</v>
      </c>
      <c r="N564" s="150">
        <v>2512029.25</v>
      </c>
      <c r="O564" s="151">
        <v>7</v>
      </c>
      <c r="Q564" s="121"/>
    </row>
    <row r="565" spans="1:17" ht="12.75">
      <c r="A565" s="149" t="s">
        <v>640</v>
      </c>
      <c r="B565" s="149" t="s">
        <v>697</v>
      </c>
      <c r="C565" s="149" t="s">
        <v>636</v>
      </c>
      <c r="D565" s="149" t="s">
        <v>698</v>
      </c>
      <c r="E565" s="149" t="s">
        <v>2</v>
      </c>
      <c r="F565" s="149" t="s">
        <v>79</v>
      </c>
      <c r="G565" s="149" t="s">
        <v>176</v>
      </c>
      <c r="H565" s="149"/>
      <c r="I565" s="149" t="s">
        <v>640</v>
      </c>
      <c r="J565" s="149" t="s">
        <v>656</v>
      </c>
      <c r="K565" s="149" t="s">
        <v>639</v>
      </c>
      <c r="L565" s="150">
        <v>25300659.140000001</v>
      </c>
      <c r="M565" s="150">
        <v>25300659.140000001</v>
      </c>
      <c r="N565" s="150">
        <v>25300659.140000001</v>
      </c>
      <c r="O565" s="151">
        <v>52</v>
      </c>
      <c r="Q565" s="121"/>
    </row>
    <row r="566" spans="1:17" ht="12.75">
      <c r="A566" s="149" t="s">
        <v>640</v>
      </c>
      <c r="B566" s="149" t="s">
        <v>697</v>
      </c>
      <c r="C566" s="149" t="s">
        <v>636</v>
      </c>
      <c r="D566" s="149" t="s">
        <v>698</v>
      </c>
      <c r="E566" s="149" t="s">
        <v>2</v>
      </c>
      <c r="F566" s="149" t="s">
        <v>79</v>
      </c>
      <c r="G566" s="149" t="s">
        <v>176</v>
      </c>
      <c r="H566" s="149"/>
      <c r="I566" s="149" t="s">
        <v>640</v>
      </c>
      <c r="J566" s="149" t="s">
        <v>653</v>
      </c>
      <c r="K566" s="149" t="s">
        <v>639</v>
      </c>
      <c r="L566" s="150">
        <v>2513338.4200000004</v>
      </c>
      <c r="M566" s="150">
        <v>2383166.65</v>
      </c>
      <c r="N566" s="150">
        <v>2513338.4200000004</v>
      </c>
      <c r="O566" s="151">
        <v>11</v>
      </c>
      <c r="Q566" s="121"/>
    </row>
    <row r="567" spans="1:17" ht="12.75">
      <c r="A567" s="149" t="s">
        <v>640</v>
      </c>
      <c r="B567" s="149" t="s">
        <v>697</v>
      </c>
      <c r="C567" s="149" t="s">
        <v>636</v>
      </c>
      <c r="D567" s="149" t="s">
        <v>698</v>
      </c>
      <c r="E567" s="149" t="s">
        <v>2</v>
      </c>
      <c r="F567" s="149" t="s">
        <v>79</v>
      </c>
      <c r="G567" s="149" t="s">
        <v>176</v>
      </c>
      <c r="H567" s="149"/>
      <c r="I567" s="149" t="s">
        <v>640</v>
      </c>
      <c r="J567" s="149" t="s">
        <v>644</v>
      </c>
      <c r="K567" s="149" t="s">
        <v>639</v>
      </c>
      <c r="L567" s="150">
        <v>733248.01</v>
      </c>
      <c r="M567" s="150">
        <v>696572.87</v>
      </c>
      <c r="N567" s="150">
        <v>733248.01</v>
      </c>
      <c r="O567" s="151">
        <v>3</v>
      </c>
      <c r="Q567" s="121"/>
    </row>
    <row r="568" spans="1:17" ht="12.75">
      <c r="A568" s="149" t="s">
        <v>640</v>
      </c>
      <c r="B568" s="149" t="s">
        <v>697</v>
      </c>
      <c r="C568" s="149" t="s">
        <v>636</v>
      </c>
      <c r="D568" s="149" t="s">
        <v>698</v>
      </c>
      <c r="E568" s="149" t="s">
        <v>2</v>
      </c>
      <c r="F568" s="149" t="s">
        <v>176</v>
      </c>
      <c r="G568" s="149" t="s">
        <v>176</v>
      </c>
      <c r="H568" s="149"/>
      <c r="I568" s="149" t="s">
        <v>176</v>
      </c>
      <c r="J568" s="149" t="s">
        <v>653</v>
      </c>
      <c r="K568" s="149" t="s">
        <v>639</v>
      </c>
      <c r="L568" s="150">
        <v>635895.70000000007</v>
      </c>
      <c r="M568" s="150">
        <v>604055.85</v>
      </c>
      <c r="N568" s="150">
        <v>635895.70000000007</v>
      </c>
      <c r="O568" s="151">
        <v>2</v>
      </c>
      <c r="Q568" s="121"/>
    </row>
    <row r="569" spans="1:17" ht="12.75">
      <c r="A569" s="149" t="s">
        <v>640</v>
      </c>
      <c r="B569" s="149" t="s">
        <v>697</v>
      </c>
      <c r="C569" s="149" t="s">
        <v>636</v>
      </c>
      <c r="D569" s="149" t="s">
        <v>698</v>
      </c>
      <c r="E569" s="149" t="s">
        <v>2</v>
      </c>
      <c r="F569" s="149" t="s">
        <v>176</v>
      </c>
      <c r="G569" s="149" t="s">
        <v>176</v>
      </c>
      <c r="H569" s="149"/>
      <c r="I569" s="149" t="s">
        <v>640</v>
      </c>
      <c r="J569" s="149" t="s">
        <v>656</v>
      </c>
      <c r="K569" s="149" t="s">
        <v>639</v>
      </c>
      <c r="L569" s="150">
        <v>7691702.5899999999</v>
      </c>
      <c r="M569" s="150">
        <v>7691702.5899999999</v>
      </c>
      <c r="N569" s="150">
        <v>7691702.5899999999</v>
      </c>
      <c r="O569" s="151">
        <v>26</v>
      </c>
      <c r="Q569" s="121"/>
    </row>
    <row r="570" spans="1:17" ht="12.75">
      <c r="A570" s="149" t="s">
        <v>640</v>
      </c>
      <c r="B570" s="149" t="s">
        <v>697</v>
      </c>
      <c r="C570" s="149" t="s">
        <v>636</v>
      </c>
      <c r="D570" s="149" t="s">
        <v>699</v>
      </c>
      <c r="E570" s="149" t="s">
        <v>2</v>
      </c>
      <c r="F570" s="149" t="s">
        <v>2</v>
      </c>
      <c r="G570" s="149" t="s">
        <v>176</v>
      </c>
      <c r="H570" s="149"/>
      <c r="I570" s="149" t="s">
        <v>176</v>
      </c>
      <c r="J570" s="149" t="s">
        <v>653</v>
      </c>
      <c r="K570" s="149" t="s">
        <v>639</v>
      </c>
      <c r="L570" s="150">
        <v>328645.78999999998</v>
      </c>
      <c r="M570" s="150">
        <v>317416</v>
      </c>
      <c r="N570" s="150">
        <v>328645.78999999998</v>
      </c>
      <c r="O570" s="151">
        <v>1</v>
      </c>
      <c r="Q570" s="121"/>
    </row>
    <row r="571" spans="1:17" ht="12.75">
      <c r="A571" s="149" t="s">
        <v>640</v>
      </c>
      <c r="B571" s="149" t="s">
        <v>697</v>
      </c>
      <c r="C571" s="149" t="s">
        <v>636</v>
      </c>
      <c r="D571" s="149" t="s">
        <v>699</v>
      </c>
      <c r="E571" s="149" t="s">
        <v>2</v>
      </c>
      <c r="F571" s="149" t="s">
        <v>2</v>
      </c>
      <c r="G571" s="149" t="s">
        <v>176</v>
      </c>
      <c r="H571" s="149"/>
      <c r="I571" s="149" t="s">
        <v>640</v>
      </c>
      <c r="J571" s="149" t="s">
        <v>653</v>
      </c>
      <c r="K571" s="149" t="s">
        <v>639</v>
      </c>
      <c r="L571" s="150">
        <v>429226.54</v>
      </c>
      <c r="M571" s="150">
        <v>418481.86</v>
      </c>
      <c r="N571" s="150">
        <v>429226.54</v>
      </c>
      <c r="O571" s="151">
        <v>1</v>
      </c>
      <c r="Q571" s="121"/>
    </row>
    <row r="572" spans="1:17" ht="12.75">
      <c r="A572" s="149" t="s">
        <v>640</v>
      </c>
      <c r="B572" s="149" t="s">
        <v>697</v>
      </c>
      <c r="C572" s="149" t="s">
        <v>636</v>
      </c>
      <c r="D572" s="149" t="s">
        <v>699</v>
      </c>
      <c r="E572" s="149" t="s">
        <v>2</v>
      </c>
      <c r="F572" s="149" t="s">
        <v>72</v>
      </c>
      <c r="G572" s="149" t="s">
        <v>176</v>
      </c>
      <c r="H572" s="149"/>
      <c r="I572" s="149" t="s">
        <v>72</v>
      </c>
      <c r="J572" s="149" t="s">
        <v>653</v>
      </c>
      <c r="K572" s="149" t="s">
        <v>639</v>
      </c>
      <c r="L572" s="150">
        <v>932813.51</v>
      </c>
      <c r="M572" s="150">
        <v>909647.41999999993</v>
      </c>
      <c r="N572" s="150">
        <v>932813.51</v>
      </c>
      <c r="O572" s="151">
        <v>2</v>
      </c>
      <c r="Q572" s="121"/>
    </row>
    <row r="573" spans="1:17" ht="12.75">
      <c r="A573" s="149" t="s">
        <v>640</v>
      </c>
      <c r="B573" s="149" t="s">
        <v>697</v>
      </c>
      <c r="C573" s="149" t="s">
        <v>636</v>
      </c>
      <c r="D573" s="149" t="s">
        <v>699</v>
      </c>
      <c r="E573" s="149" t="s">
        <v>2</v>
      </c>
      <c r="F573" s="149" t="s">
        <v>72</v>
      </c>
      <c r="G573" s="149" t="s">
        <v>176</v>
      </c>
      <c r="H573" s="149"/>
      <c r="I573" s="149" t="s">
        <v>79</v>
      </c>
      <c r="J573" s="149" t="s">
        <v>653</v>
      </c>
      <c r="K573" s="149" t="s">
        <v>639</v>
      </c>
      <c r="L573" s="150">
        <v>466867.13</v>
      </c>
      <c r="M573" s="150">
        <v>454218.59</v>
      </c>
      <c r="N573" s="150">
        <v>466867.13</v>
      </c>
      <c r="O573" s="151">
        <v>1</v>
      </c>
      <c r="Q573" s="121"/>
    </row>
    <row r="574" spans="1:17" ht="12.75">
      <c r="A574" s="149" t="s">
        <v>640</v>
      </c>
      <c r="B574" s="149" t="s">
        <v>697</v>
      </c>
      <c r="C574" s="149" t="s">
        <v>636</v>
      </c>
      <c r="D574" s="149" t="s">
        <v>699</v>
      </c>
      <c r="E574" s="149" t="s">
        <v>2</v>
      </c>
      <c r="F574" s="149" t="s">
        <v>72</v>
      </c>
      <c r="G574" s="149" t="s">
        <v>176</v>
      </c>
      <c r="H574" s="149"/>
      <c r="I574" s="149" t="s">
        <v>79</v>
      </c>
      <c r="J574" s="149" t="s">
        <v>644</v>
      </c>
      <c r="K574" s="149" t="s">
        <v>639</v>
      </c>
      <c r="L574" s="150">
        <v>3121555.61</v>
      </c>
      <c r="M574" s="150">
        <v>3029750.29</v>
      </c>
      <c r="N574" s="150">
        <v>3121555.61</v>
      </c>
      <c r="O574" s="151">
        <v>3</v>
      </c>
      <c r="Q574" s="121"/>
    </row>
    <row r="575" spans="1:17" ht="12.75">
      <c r="A575" s="149" t="s">
        <v>640</v>
      </c>
      <c r="B575" s="149" t="s">
        <v>697</v>
      </c>
      <c r="C575" s="149" t="s">
        <v>636</v>
      </c>
      <c r="D575" s="149" t="s">
        <v>699</v>
      </c>
      <c r="E575" s="149" t="s">
        <v>2</v>
      </c>
      <c r="F575" s="149" t="s">
        <v>72</v>
      </c>
      <c r="G575" s="149" t="s">
        <v>176</v>
      </c>
      <c r="H575" s="149"/>
      <c r="I575" s="149" t="s">
        <v>164</v>
      </c>
      <c r="J575" s="149" t="s">
        <v>653</v>
      </c>
      <c r="K575" s="149" t="s">
        <v>639</v>
      </c>
      <c r="L575" s="150">
        <v>483491.82</v>
      </c>
      <c r="M575" s="150">
        <v>470833.12</v>
      </c>
      <c r="N575" s="150">
        <v>483491.82</v>
      </c>
      <c r="O575" s="151">
        <v>1</v>
      </c>
      <c r="Q575" s="121"/>
    </row>
    <row r="576" spans="1:17" ht="12.75">
      <c r="A576" s="149" t="s">
        <v>640</v>
      </c>
      <c r="B576" s="149" t="s">
        <v>697</v>
      </c>
      <c r="C576" s="149" t="s">
        <v>636</v>
      </c>
      <c r="D576" s="149" t="s">
        <v>699</v>
      </c>
      <c r="E576" s="149" t="s">
        <v>2</v>
      </c>
      <c r="F576" s="149" t="s">
        <v>72</v>
      </c>
      <c r="G576" s="149" t="s">
        <v>176</v>
      </c>
      <c r="H576" s="149"/>
      <c r="I576" s="149" t="s">
        <v>164</v>
      </c>
      <c r="J576" s="149" t="s">
        <v>644</v>
      </c>
      <c r="K576" s="149" t="s">
        <v>639</v>
      </c>
      <c r="L576" s="150">
        <v>928935.98</v>
      </c>
      <c r="M576" s="150">
        <v>902747.58</v>
      </c>
      <c r="N576" s="150">
        <v>928935.98</v>
      </c>
      <c r="O576" s="151">
        <v>2</v>
      </c>
      <c r="Q576" s="121"/>
    </row>
    <row r="577" spans="1:17" ht="12.75">
      <c r="A577" s="149" t="s">
        <v>640</v>
      </c>
      <c r="B577" s="149" t="s">
        <v>697</v>
      </c>
      <c r="C577" s="149" t="s">
        <v>636</v>
      </c>
      <c r="D577" s="149" t="s">
        <v>699</v>
      </c>
      <c r="E577" s="149" t="s">
        <v>2</v>
      </c>
      <c r="F577" s="149" t="s">
        <v>72</v>
      </c>
      <c r="G577" s="149" t="s">
        <v>176</v>
      </c>
      <c r="H577" s="149"/>
      <c r="I577" s="149" t="s">
        <v>176</v>
      </c>
      <c r="J577" s="149" t="s">
        <v>653</v>
      </c>
      <c r="K577" s="149" t="s">
        <v>639</v>
      </c>
      <c r="L577" s="150">
        <v>2607548.4400000004</v>
      </c>
      <c r="M577" s="150">
        <v>2533593.37</v>
      </c>
      <c r="N577" s="150">
        <v>2607548.4400000004</v>
      </c>
      <c r="O577" s="151">
        <v>3</v>
      </c>
      <c r="Q577" s="121"/>
    </row>
    <row r="578" spans="1:17" ht="12.75">
      <c r="A578" s="149" t="s">
        <v>640</v>
      </c>
      <c r="B578" s="149" t="s">
        <v>697</v>
      </c>
      <c r="C578" s="149" t="s">
        <v>636</v>
      </c>
      <c r="D578" s="149" t="s">
        <v>699</v>
      </c>
      <c r="E578" s="149" t="s">
        <v>2</v>
      </c>
      <c r="F578" s="149" t="s">
        <v>72</v>
      </c>
      <c r="G578" s="149" t="s">
        <v>176</v>
      </c>
      <c r="H578" s="149"/>
      <c r="I578" s="149" t="s">
        <v>176</v>
      </c>
      <c r="J578" s="149" t="s">
        <v>644</v>
      </c>
      <c r="K578" s="149" t="s">
        <v>639</v>
      </c>
      <c r="L578" s="150">
        <v>437173.44</v>
      </c>
      <c r="M578" s="150">
        <v>424916.81</v>
      </c>
      <c r="N578" s="150">
        <v>437173.44</v>
      </c>
      <c r="O578" s="151">
        <v>1</v>
      </c>
      <c r="Q578" s="121"/>
    </row>
    <row r="579" spans="1:17" ht="12.75">
      <c r="A579" s="149" t="s">
        <v>640</v>
      </c>
      <c r="B579" s="149" t="s">
        <v>697</v>
      </c>
      <c r="C579" s="149" t="s">
        <v>636</v>
      </c>
      <c r="D579" s="149" t="s">
        <v>699</v>
      </c>
      <c r="E579" s="149" t="s">
        <v>2</v>
      </c>
      <c r="F579" s="149" t="s">
        <v>72</v>
      </c>
      <c r="G579" s="149" t="s">
        <v>176</v>
      </c>
      <c r="H579" s="149"/>
      <c r="I579" s="149" t="s">
        <v>640</v>
      </c>
      <c r="J579" s="149" t="s">
        <v>653</v>
      </c>
      <c r="K579" s="149" t="s">
        <v>639</v>
      </c>
      <c r="L579" s="150">
        <v>3563412.8300000005</v>
      </c>
      <c r="M579" s="150">
        <v>3461717.33</v>
      </c>
      <c r="N579" s="150">
        <v>3563412.8300000005</v>
      </c>
      <c r="O579" s="151">
        <v>6</v>
      </c>
      <c r="Q579" s="121"/>
    </row>
    <row r="580" spans="1:17" ht="12.75">
      <c r="A580" s="149" t="s">
        <v>640</v>
      </c>
      <c r="B580" s="149" t="s">
        <v>697</v>
      </c>
      <c r="C580" s="149" t="s">
        <v>636</v>
      </c>
      <c r="D580" s="149" t="s">
        <v>699</v>
      </c>
      <c r="E580" s="149" t="s">
        <v>2</v>
      </c>
      <c r="F580" s="149" t="s">
        <v>72</v>
      </c>
      <c r="G580" s="149" t="s">
        <v>176</v>
      </c>
      <c r="H580" s="149"/>
      <c r="I580" s="149" t="s">
        <v>640</v>
      </c>
      <c r="J580" s="149" t="s">
        <v>644</v>
      </c>
      <c r="K580" s="149" t="s">
        <v>639</v>
      </c>
      <c r="L580" s="150">
        <v>11142431.32</v>
      </c>
      <c r="M580" s="150">
        <v>10848435.119999999</v>
      </c>
      <c r="N580" s="150">
        <v>11142431.32</v>
      </c>
      <c r="O580" s="151">
        <v>13</v>
      </c>
      <c r="Q580" s="121"/>
    </row>
    <row r="581" spans="1:17" ht="12.75">
      <c r="A581" s="149" t="s">
        <v>640</v>
      </c>
      <c r="B581" s="149" t="s">
        <v>697</v>
      </c>
      <c r="C581" s="149" t="s">
        <v>636</v>
      </c>
      <c r="D581" s="149" t="s">
        <v>699</v>
      </c>
      <c r="E581" s="149" t="s">
        <v>2</v>
      </c>
      <c r="F581" s="149" t="s">
        <v>79</v>
      </c>
      <c r="G581" s="149" t="s">
        <v>176</v>
      </c>
      <c r="H581" s="149"/>
      <c r="I581" s="149" t="s">
        <v>79</v>
      </c>
      <c r="J581" s="149" t="s">
        <v>653</v>
      </c>
      <c r="K581" s="149" t="s">
        <v>639</v>
      </c>
      <c r="L581" s="150">
        <v>469465.37</v>
      </c>
      <c r="M581" s="150">
        <v>455558.40000000002</v>
      </c>
      <c r="N581" s="150">
        <v>469465.37</v>
      </c>
      <c r="O581" s="151">
        <v>1</v>
      </c>
      <c r="Q581" s="121"/>
    </row>
    <row r="582" spans="1:17" ht="12.75">
      <c r="A582" s="149" t="s">
        <v>640</v>
      </c>
      <c r="B582" s="149" t="s">
        <v>697</v>
      </c>
      <c r="C582" s="149" t="s">
        <v>636</v>
      </c>
      <c r="D582" s="149" t="s">
        <v>699</v>
      </c>
      <c r="E582" s="149" t="s">
        <v>2</v>
      </c>
      <c r="F582" s="149" t="s">
        <v>79</v>
      </c>
      <c r="G582" s="149" t="s">
        <v>176</v>
      </c>
      <c r="H582" s="149"/>
      <c r="I582" s="149" t="s">
        <v>79</v>
      </c>
      <c r="J582" s="149" t="s">
        <v>644</v>
      </c>
      <c r="K582" s="149" t="s">
        <v>639</v>
      </c>
      <c r="L582" s="150">
        <v>920744.9</v>
      </c>
      <c r="M582" s="150">
        <v>892807.4</v>
      </c>
      <c r="N582" s="150">
        <v>920744.9</v>
      </c>
      <c r="O582" s="151">
        <v>1</v>
      </c>
      <c r="Q582" s="121"/>
    </row>
    <row r="583" spans="1:17" ht="12.75">
      <c r="A583" s="149" t="s">
        <v>640</v>
      </c>
      <c r="B583" s="149" t="s">
        <v>697</v>
      </c>
      <c r="C583" s="149" t="s">
        <v>636</v>
      </c>
      <c r="D583" s="149" t="s">
        <v>699</v>
      </c>
      <c r="E583" s="149" t="s">
        <v>2</v>
      </c>
      <c r="F583" s="149" t="s">
        <v>79</v>
      </c>
      <c r="G583" s="149" t="s">
        <v>176</v>
      </c>
      <c r="H583" s="149"/>
      <c r="I583" s="149" t="s">
        <v>164</v>
      </c>
      <c r="J583" s="149" t="s">
        <v>644</v>
      </c>
      <c r="K583" s="149" t="s">
        <v>639</v>
      </c>
      <c r="L583" s="150">
        <v>469085.31</v>
      </c>
      <c r="M583" s="150">
        <v>453660.25</v>
      </c>
      <c r="N583" s="150">
        <v>469085.31</v>
      </c>
      <c r="O583" s="151">
        <v>1</v>
      </c>
      <c r="Q583" s="121"/>
    </row>
    <row r="584" spans="1:17" ht="12.75">
      <c r="A584" s="149" t="s">
        <v>640</v>
      </c>
      <c r="B584" s="149" t="s">
        <v>697</v>
      </c>
      <c r="C584" s="149" t="s">
        <v>636</v>
      </c>
      <c r="D584" s="149" t="s">
        <v>699</v>
      </c>
      <c r="E584" s="149" t="s">
        <v>2</v>
      </c>
      <c r="F584" s="149" t="s">
        <v>79</v>
      </c>
      <c r="G584" s="149" t="s">
        <v>176</v>
      </c>
      <c r="H584" s="149"/>
      <c r="I584" s="149" t="s">
        <v>176</v>
      </c>
      <c r="J584" s="149" t="s">
        <v>653</v>
      </c>
      <c r="K584" s="149" t="s">
        <v>639</v>
      </c>
      <c r="L584" s="150">
        <v>1972016.44</v>
      </c>
      <c r="M584" s="150">
        <v>1908976.59</v>
      </c>
      <c r="N584" s="150">
        <v>1972016.44</v>
      </c>
      <c r="O584" s="151">
        <v>2</v>
      </c>
      <c r="Q584" s="121"/>
    </row>
    <row r="585" spans="1:17" ht="12.75">
      <c r="A585" s="149" t="s">
        <v>640</v>
      </c>
      <c r="B585" s="149" t="s">
        <v>697</v>
      </c>
      <c r="C585" s="149" t="s">
        <v>636</v>
      </c>
      <c r="D585" s="149" t="s">
        <v>699</v>
      </c>
      <c r="E585" s="149" t="s">
        <v>2</v>
      </c>
      <c r="F585" s="149" t="s">
        <v>79</v>
      </c>
      <c r="G585" s="149" t="s">
        <v>176</v>
      </c>
      <c r="H585" s="149"/>
      <c r="I585" s="149" t="s">
        <v>176</v>
      </c>
      <c r="J585" s="149" t="s">
        <v>644</v>
      </c>
      <c r="K585" s="149" t="s">
        <v>639</v>
      </c>
      <c r="L585" s="150">
        <v>4702820.18</v>
      </c>
      <c r="M585" s="150">
        <v>4562001.97</v>
      </c>
      <c r="N585" s="150">
        <v>4702820.18</v>
      </c>
      <c r="O585" s="151">
        <v>7</v>
      </c>
      <c r="Q585" s="121"/>
    </row>
    <row r="586" spans="1:17" ht="12.75">
      <c r="A586" s="149" t="s">
        <v>640</v>
      </c>
      <c r="B586" s="149" t="s">
        <v>697</v>
      </c>
      <c r="C586" s="149" t="s">
        <v>636</v>
      </c>
      <c r="D586" s="149" t="s">
        <v>699</v>
      </c>
      <c r="E586" s="149" t="s">
        <v>2</v>
      </c>
      <c r="F586" s="149" t="s">
        <v>79</v>
      </c>
      <c r="G586" s="149" t="s">
        <v>176</v>
      </c>
      <c r="H586" s="149"/>
      <c r="I586" s="149" t="s">
        <v>640</v>
      </c>
      <c r="J586" s="149" t="s">
        <v>658</v>
      </c>
      <c r="K586" s="149" t="s">
        <v>639</v>
      </c>
      <c r="L586" s="150">
        <v>1112246.83</v>
      </c>
      <c r="M586" s="150">
        <v>1079806.19</v>
      </c>
      <c r="N586" s="150">
        <v>1112246.83</v>
      </c>
      <c r="O586" s="151">
        <v>1</v>
      </c>
      <c r="Q586" s="121"/>
    </row>
    <row r="587" spans="1:17" ht="12.75">
      <c r="A587" s="149" t="s">
        <v>640</v>
      </c>
      <c r="B587" s="149" t="s">
        <v>697</v>
      </c>
      <c r="C587" s="149" t="s">
        <v>636</v>
      </c>
      <c r="D587" s="149" t="s">
        <v>699</v>
      </c>
      <c r="E587" s="149" t="s">
        <v>2</v>
      </c>
      <c r="F587" s="149" t="s">
        <v>79</v>
      </c>
      <c r="G587" s="149" t="s">
        <v>176</v>
      </c>
      <c r="H587" s="149"/>
      <c r="I587" s="149" t="s">
        <v>640</v>
      </c>
      <c r="J587" s="149" t="s">
        <v>653</v>
      </c>
      <c r="K587" s="149" t="s">
        <v>639</v>
      </c>
      <c r="L587" s="150">
        <v>7589859.7200000007</v>
      </c>
      <c r="M587" s="150">
        <v>7376071.2699999996</v>
      </c>
      <c r="N587" s="150">
        <v>7589859.7200000007</v>
      </c>
      <c r="O587" s="151">
        <v>12</v>
      </c>
      <c r="Q587" s="121"/>
    </row>
    <row r="588" spans="1:17" ht="12.75">
      <c r="A588" s="149" t="s">
        <v>640</v>
      </c>
      <c r="B588" s="149" t="s">
        <v>697</v>
      </c>
      <c r="C588" s="149" t="s">
        <v>636</v>
      </c>
      <c r="D588" s="149" t="s">
        <v>699</v>
      </c>
      <c r="E588" s="149" t="s">
        <v>2</v>
      </c>
      <c r="F588" s="149" t="s">
        <v>79</v>
      </c>
      <c r="G588" s="149" t="s">
        <v>176</v>
      </c>
      <c r="H588" s="149"/>
      <c r="I588" s="149" t="s">
        <v>640</v>
      </c>
      <c r="J588" s="149" t="s">
        <v>644</v>
      </c>
      <c r="K588" s="149" t="s">
        <v>639</v>
      </c>
      <c r="L588" s="150">
        <v>6590445.6500000004</v>
      </c>
      <c r="M588" s="150">
        <v>6409161.5999999996</v>
      </c>
      <c r="N588" s="150">
        <v>6590445.6500000004</v>
      </c>
      <c r="O588" s="151">
        <v>11</v>
      </c>
      <c r="Q588" s="121"/>
    </row>
    <row r="589" spans="1:17" ht="12.75">
      <c r="A589" s="149" t="s">
        <v>640</v>
      </c>
      <c r="B589" s="149" t="s">
        <v>697</v>
      </c>
      <c r="C589" s="149" t="s">
        <v>636</v>
      </c>
      <c r="D589" s="149" t="s">
        <v>699</v>
      </c>
      <c r="E589" s="149" t="s">
        <v>2</v>
      </c>
      <c r="F589" s="149" t="s">
        <v>176</v>
      </c>
      <c r="G589" s="149" t="s">
        <v>176</v>
      </c>
      <c r="H589" s="149"/>
      <c r="I589" s="149" t="s">
        <v>79</v>
      </c>
      <c r="J589" s="149" t="s">
        <v>653</v>
      </c>
      <c r="K589" s="149" t="s">
        <v>639</v>
      </c>
      <c r="L589" s="150">
        <v>898026.12</v>
      </c>
      <c r="M589" s="150">
        <v>868282.89</v>
      </c>
      <c r="N589" s="150">
        <v>898026.12</v>
      </c>
      <c r="O589" s="151">
        <v>1</v>
      </c>
      <c r="Q589" s="121"/>
    </row>
    <row r="590" spans="1:17" ht="12.75">
      <c r="A590" s="149" t="s">
        <v>640</v>
      </c>
      <c r="B590" s="149" t="s">
        <v>697</v>
      </c>
      <c r="C590" s="149" t="s">
        <v>636</v>
      </c>
      <c r="D590" s="149" t="s">
        <v>699</v>
      </c>
      <c r="E590" s="149" t="s">
        <v>2</v>
      </c>
      <c r="F590" s="149" t="s">
        <v>176</v>
      </c>
      <c r="G590" s="149" t="s">
        <v>176</v>
      </c>
      <c r="H590" s="149"/>
      <c r="I590" s="149" t="s">
        <v>79</v>
      </c>
      <c r="J590" s="149" t="s">
        <v>644</v>
      </c>
      <c r="K590" s="149" t="s">
        <v>639</v>
      </c>
      <c r="L590" s="150">
        <v>1002452.77</v>
      </c>
      <c r="M590" s="150">
        <v>969250.09</v>
      </c>
      <c r="N590" s="150">
        <v>1002452.77</v>
      </c>
      <c r="O590" s="151">
        <v>1</v>
      </c>
      <c r="Q590" s="121"/>
    </row>
    <row r="591" spans="1:17" ht="12.75">
      <c r="A591" s="149" t="s">
        <v>640</v>
      </c>
      <c r="B591" s="149" t="s">
        <v>697</v>
      </c>
      <c r="C591" s="149" t="s">
        <v>636</v>
      </c>
      <c r="D591" s="149" t="s">
        <v>699</v>
      </c>
      <c r="E591" s="149" t="s">
        <v>2</v>
      </c>
      <c r="F591" s="149" t="s">
        <v>176</v>
      </c>
      <c r="G591" s="149" t="s">
        <v>176</v>
      </c>
      <c r="H591" s="149"/>
      <c r="I591" s="149" t="s">
        <v>176</v>
      </c>
      <c r="J591" s="149" t="s">
        <v>644</v>
      </c>
      <c r="K591" s="149" t="s">
        <v>639</v>
      </c>
      <c r="L591" s="150">
        <v>1809379.1099999999</v>
      </c>
      <c r="M591" s="150">
        <v>1757914.7100000002</v>
      </c>
      <c r="N591" s="150">
        <v>1809379.1099999999</v>
      </c>
      <c r="O591" s="151">
        <v>1</v>
      </c>
      <c r="Q591" s="121"/>
    </row>
    <row r="592" spans="1:17" ht="12.75">
      <c r="A592" s="149" t="s">
        <v>640</v>
      </c>
      <c r="B592" s="149" t="s">
        <v>697</v>
      </c>
      <c r="C592" s="149" t="s">
        <v>636</v>
      </c>
      <c r="D592" s="149" t="s">
        <v>699</v>
      </c>
      <c r="E592" s="149" t="s">
        <v>2</v>
      </c>
      <c r="F592" s="149" t="s">
        <v>176</v>
      </c>
      <c r="G592" s="149" t="s">
        <v>176</v>
      </c>
      <c r="H592" s="149"/>
      <c r="I592" s="149" t="s">
        <v>640</v>
      </c>
      <c r="J592" s="149" t="s">
        <v>653</v>
      </c>
      <c r="K592" s="149" t="s">
        <v>639</v>
      </c>
      <c r="L592" s="150">
        <v>1770022.12</v>
      </c>
      <c r="M592" s="150">
        <v>1724412.0199999998</v>
      </c>
      <c r="N592" s="150">
        <v>1770022.12</v>
      </c>
      <c r="O592" s="151">
        <v>1</v>
      </c>
      <c r="Q592" s="121"/>
    </row>
    <row r="593" spans="1:17" ht="12.75">
      <c r="A593" s="149" t="s">
        <v>640</v>
      </c>
      <c r="B593" s="149" t="s">
        <v>697</v>
      </c>
      <c r="C593" s="149" t="s">
        <v>636</v>
      </c>
      <c r="D593" s="149" t="s">
        <v>699</v>
      </c>
      <c r="E593" s="149" t="s">
        <v>2</v>
      </c>
      <c r="F593" s="149" t="s">
        <v>176</v>
      </c>
      <c r="G593" s="149" t="s">
        <v>176</v>
      </c>
      <c r="H593" s="149"/>
      <c r="I593" s="149" t="s">
        <v>640</v>
      </c>
      <c r="J593" s="149" t="s">
        <v>644</v>
      </c>
      <c r="K593" s="149" t="s">
        <v>639</v>
      </c>
      <c r="L593" s="150">
        <v>1749395.21</v>
      </c>
      <c r="M593" s="150">
        <v>1701283.19</v>
      </c>
      <c r="N593" s="150">
        <v>1749395.21</v>
      </c>
      <c r="O593" s="151">
        <v>3</v>
      </c>
      <c r="Q593" s="121"/>
    </row>
    <row r="594" spans="1:17" ht="12.75">
      <c r="A594" s="149" t="s">
        <v>640</v>
      </c>
      <c r="B594" s="149" t="s">
        <v>697</v>
      </c>
      <c r="C594" s="149" t="s">
        <v>636</v>
      </c>
      <c r="D594" s="149" t="s">
        <v>699</v>
      </c>
      <c r="E594" s="149" t="s">
        <v>120</v>
      </c>
      <c r="F594" s="149" t="s">
        <v>176</v>
      </c>
      <c r="G594" s="149" t="s">
        <v>176</v>
      </c>
      <c r="H594" s="149"/>
      <c r="I594" s="149" t="s">
        <v>640</v>
      </c>
      <c r="J594" s="149" t="s">
        <v>648</v>
      </c>
      <c r="K594" s="149" t="s">
        <v>639</v>
      </c>
      <c r="L594" s="150">
        <v>3282165.87</v>
      </c>
      <c r="M594" s="150">
        <v>3282165.87</v>
      </c>
      <c r="N594" s="150">
        <v>3282165.87</v>
      </c>
      <c r="O594" s="151">
        <v>1</v>
      </c>
      <c r="Q594" s="121"/>
    </row>
    <row r="595" spans="1:17" ht="12.75">
      <c r="A595" s="149" t="s">
        <v>640</v>
      </c>
      <c r="B595" s="149" t="s">
        <v>697</v>
      </c>
      <c r="C595" s="149" t="s">
        <v>636</v>
      </c>
      <c r="D595" s="149" t="s">
        <v>700</v>
      </c>
      <c r="E595" s="149" t="s">
        <v>2</v>
      </c>
      <c r="F595" s="149" t="s">
        <v>2</v>
      </c>
      <c r="G595" s="149" t="s">
        <v>2</v>
      </c>
      <c r="H595" s="149"/>
      <c r="I595" s="149" t="s">
        <v>72</v>
      </c>
      <c r="J595" s="149" t="s">
        <v>653</v>
      </c>
      <c r="K595" s="149" t="s">
        <v>639</v>
      </c>
      <c r="L595" s="150">
        <v>212068.51</v>
      </c>
      <c r="M595" s="150">
        <v>180069.8</v>
      </c>
      <c r="N595" s="150">
        <v>212068.51</v>
      </c>
      <c r="O595" s="151">
        <v>1</v>
      </c>
      <c r="Q595" s="121"/>
    </row>
    <row r="596" spans="1:17" ht="12.75">
      <c r="A596" s="149" t="s">
        <v>640</v>
      </c>
      <c r="B596" s="149" t="s">
        <v>697</v>
      </c>
      <c r="C596" s="149" t="s">
        <v>636</v>
      </c>
      <c r="D596" s="149" t="s">
        <v>700</v>
      </c>
      <c r="E596" s="149" t="s">
        <v>2</v>
      </c>
      <c r="F596" s="149" t="s">
        <v>2</v>
      </c>
      <c r="G596" s="149" t="s">
        <v>2</v>
      </c>
      <c r="H596" s="149"/>
      <c r="I596" s="149" t="s">
        <v>164</v>
      </c>
      <c r="J596" s="149" t="s">
        <v>653</v>
      </c>
      <c r="K596" s="149" t="s">
        <v>639</v>
      </c>
      <c r="L596" s="150">
        <v>177361.16</v>
      </c>
      <c r="M596" s="150">
        <v>150648.09</v>
      </c>
      <c r="N596" s="150">
        <v>177361.16</v>
      </c>
      <c r="O596" s="151">
        <v>1</v>
      </c>
      <c r="Q596" s="121"/>
    </row>
    <row r="597" spans="1:17" ht="12.75">
      <c r="A597" s="149" t="s">
        <v>640</v>
      </c>
      <c r="B597" s="149" t="s">
        <v>697</v>
      </c>
      <c r="C597" s="149" t="s">
        <v>636</v>
      </c>
      <c r="D597" s="149" t="s">
        <v>700</v>
      </c>
      <c r="E597" s="149" t="s">
        <v>2</v>
      </c>
      <c r="F597" s="149" t="s">
        <v>2</v>
      </c>
      <c r="G597" s="149" t="s">
        <v>2</v>
      </c>
      <c r="H597" s="149"/>
      <c r="I597" s="149" t="s">
        <v>164</v>
      </c>
      <c r="J597" s="149" t="s">
        <v>644</v>
      </c>
      <c r="K597" s="149" t="s">
        <v>639</v>
      </c>
      <c r="L597" s="150">
        <v>130753.96</v>
      </c>
      <c r="M597" s="150">
        <v>108408.66</v>
      </c>
      <c r="N597" s="150">
        <v>130753.96</v>
      </c>
      <c r="O597" s="151">
        <v>1</v>
      </c>
      <c r="Q597" s="121"/>
    </row>
    <row r="598" spans="1:17" ht="12.75">
      <c r="A598" s="149" t="s">
        <v>640</v>
      </c>
      <c r="B598" s="149" t="s">
        <v>697</v>
      </c>
      <c r="C598" s="149" t="s">
        <v>636</v>
      </c>
      <c r="D598" s="149" t="s">
        <v>700</v>
      </c>
      <c r="E598" s="149" t="s">
        <v>2</v>
      </c>
      <c r="F598" s="149" t="s">
        <v>2</v>
      </c>
      <c r="G598" s="149" t="s">
        <v>2</v>
      </c>
      <c r="H598" s="149"/>
      <c r="I598" s="149" t="s">
        <v>176</v>
      </c>
      <c r="J598" s="149" t="s">
        <v>653</v>
      </c>
      <c r="K598" s="149" t="s">
        <v>639</v>
      </c>
      <c r="L598" s="150">
        <v>120401.13</v>
      </c>
      <c r="M598" s="150">
        <v>102166.96</v>
      </c>
      <c r="N598" s="150">
        <v>120401.13</v>
      </c>
      <c r="O598" s="151">
        <v>1</v>
      </c>
      <c r="Q598" s="121"/>
    </row>
    <row r="599" spans="1:17" ht="12.75">
      <c r="A599" s="149" t="s">
        <v>640</v>
      </c>
      <c r="B599" s="149" t="s">
        <v>697</v>
      </c>
      <c r="C599" s="149" t="s">
        <v>636</v>
      </c>
      <c r="D599" s="149" t="s">
        <v>700</v>
      </c>
      <c r="E599" s="149" t="s">
        <v>2</v>
      </c>
      <c r="F599" s="149" t="s">
        <v>2</v>
      </c>
      <c r="G599" s="149" t="s">
        <v>2</v>
      </c>
      <c r="H599" s="149"/>
      <c r="I599" s="149" t="s">
        <v>176</v>
      </c>
      <c r="J599" s="149" t="s">
        <v>661</v>
      </c>
      <c r="K599" s="149" t="s">
        <v>639</v>
      </c>
      <c r="L599" s="150">
        <v>506808.75</v>
      </c>
      <c r="M599" s="150">
        <v>430787.20000000007</v>
      </c>
      <c r="N599" s="150">
        <v>506808.75</v>
      </c>
      <c r="O599" s="151">
        <v>3</v>
      </c>
      <c r="Q599" s="121"/>
    </row>
    <row r="600" spans="1:17" ht="12.75">
      <c r="A600" s="149" t="s">
        <v>640</v>
      </c>
      <c r="B600" s="149" t="s">
        <v>697</v>
      </c>
      <c r="C600" s="149" t="s">
        <v>636</v>
      </c>
      <c r="D600" s="149" t="s">
        <v>700</v>
      </c>
      <c r="E600" s="149" t="s">
        <v>2</v>
      </c>
      <c r="F600" s="149" t="s">
        <v>2</v>
      </c>
      <c r="G600" s="149" t="s">
        <v>2</v>
      </c>
      <c r="H600" s="149"/>
      <c r="I600" s="149" t="s">
        <v>176</v>
      </c>
      <c r="J600" s="149" t="s">
        <v>644</v>
      </c>
      <c r="K600" s="149" t="s">
        <v>639</v>
      </c>
      <c r="L600" s="150">
        <v>549501.6</v>
      </c>
      <c r="M600" s="150">
        <v>462572.85999999993</v>
      </c>
      <c r="N600" s="150">
        <v>549501.6</v>
      </c>
      <c r="O600" s="151">
        <v>4</v>
      </c>
      <c r="Q600" s="121"/>
    </row>
    <row r="601" spans="1:17" ht="12.75">
      <c r="A601" s="149" t="s">
        <v>640</v>
      </c>
      <c r="B601" s="149" t="s">
        <v>697</v>
      </c>
      <c r="C601" s="149" t="s">
        <v>636</v>
      </c>
      <c r="D601" s="149" t="s">
        <v>700</v>
      </c>
      <c r="E601" s="149" t="s">
        <v>2</v>
      </c>
      <c r="F601" s="149" t="s">
        <v>2</v>
      </c>
      <c r="G601" s="149" t="s">
        <v>2</v>
      </c>
      <c r="H601" s="149"/>
      <c r="I601" s="149" t="s">
        <v>640</v>
      </c>
      <c r="J601" s="149" t="s">
        <v>653</v>
      </c>
      <c r="K601" s="149" t="s">
        <v>639</v>
      </c>
      <c r="L601" s="150">
        <v>813739.98</v>
      </c>
      <c r="M601" s="150">
        <v>774129.54</v>
      </c>
      <c r="N601" s="150">
        <v>813739.98</v>
      </c>
      <c r="O601" s="151">
        <v>2</v>
      </c>
      <c r="Q601" s="121"/>
    </row>
    <row r="602" spans="1:17" ht="12.75">
      <c r="A602" s="149" t="s">
        <v>640</v>
      </c>
      <c r="B602" s="149" t="s">
        <v>697</v>
      </c>
      <c r="C602" s="149" t="s">
        <v>636</v>
      </c>
      <c r="D602" s="149" t="s">
        <v>700</v>
      </c>
      <c r="E602" s="149" t="s">
        <v>2</v>
      </c>
      <c r="F602" s="149" t="s">
        <v>2</v>
      </c>
      <c r="G602" s="149" t="s">
        <v>2</v>
      </c>
      <c r="H602" s="149"/>
      <c r="I602" s="149" t="s">
        <v>640</v>
      </c>
      <c r="J602" s="149" t="s">
        <v>661</v>
      </c>
      <c r="K602" s="149" t="s">
        <v>639</v>
      </c>
      <c r="L602" s="150">
        <v>458621.54000000004</v>
      </c>
      <c r="M602" s="150">
        <v>389573.67</v>
      </c>
      <c r="N602" s="150">
        <v>458621.54000000004</v>
      </c>
      <c r="O602" s="151">
        <v>2</v>
      </c>
      <c r="Q602" s="121"/>
    </row>
    <row r="603" spans="1:17" ht="12.75">
      <c r="A603" s="149" t="s">
        <v>640</v>
      </c>
      <c r="B603" s="149" t="s">
        <v>697</v>
      </c>
      <c r="C603" s="149" t="s">
        <v>636</v>
      </c>
      <c r="D603" s="149" t="s">
        <v>700</v>
      </c>
      <c r="E603" s="149" t="s">
        <v>2</v>
      </c>
      <c r="F603" s="149" t="s">
        <v>2</v>
      </c>
      <c r="G603" s="149" t="s">
        <v>176</v>
      </c>
      <c r="H603" s="149"/>
      <c r="I603" s="149" t="s">
        <v>164</v>
      </c>
      <c r="J603" s="149" t="s">
        <v>642</v>
      </c>
      <c r="K603" s="149" t="s">
        <v>639</v>
      </c>
      <c r="L603" s="150">
        <v>145648.68</v>
      </c>
      <c r="M603" s="150">
        <v>123801.38</v>
      </c>
      <c r="N603" s="150">
        <v>145648.68</v>
      </c>
      <c r="O603" s="151">
        <v>1</v>
      </c>
      <c r="Q603" s="121"/>
    </row>
    <row r="604" spans="1:17" ht="12.75">
      <c r="A604" s="149" t="s">
        <v>640</v>
      </c>
      <c r="B604" s="149" t="s">
        <v>697</v>
      </c>
      <c r="C604" s="149" t="s">
        <v>636</v>
      </c>
      <c r="D604" s="149" t="s">
        <v>700</v>
      </c>
      <c r="E604" s="149" t="s">
        <v>2</v>
      </c>
      <c r="F604" s="149" t="s">
        <v>2</v>
      </c>
      <c r="G604" s="149" t="s">
        <v>176</v>
      </c>
      <c r="H604" s="149"/>
      <c r="I604" s="149" t="s">
        <v>164</v>
      </c>
      <c r="J604" s="149" t="s">
        <v>644</v>
      </c>
      <c r="K604" s="149" t="s">
        <v>639</v>
      </c>
      <c r="L604" s="150">
        <v>1291862.1600000001</v>
      </c>
      <c r="M604" s="150">
        <v>1098013.72</v>
      </c>
      <c r="N604" s="150">
        <v>1291862.1600000001</v>
      </c>
      <c r="O604" s="151">
        <v>2</v>
      </c>
      <c r="Q604" s="121"/>
    </row>
    <row r="605" spans="1:17" ht="12.75">
      <c r="A605" s="149" t="s">
        <v>640</v>
      </c>
      <c r="B605" s="149" t="s">
        <v>697</v>
      </c>
      <c r="C605" s="149" t="s">
        <v>636</v>
      </c>
      <c r="D605" s="149" t="s">
        <v>700</v>
      </c>
      <c r="E605" s="149" t="s">
        <v>2</v>
      </c>
      <c r="F605" s="149" t="s">
        <v>2</v>
      </c>
      <c r="G605" s="149" t="s">
        <v>176</v>
      </c>
      <c r="H605" s="149"/>
      <c r="I605" s="149" t="s">
        <v>176</v>
      </c>
      <c r="J605" s="149" t="s">
        <v>656</v>
      </c>
      <c r="K605" s="149" t="s">
        <v>639</v>
      </c>
      <c r="L605" s="150">
        <v>136439.45000000001</v>
      </c>
      <c r="M605" s="150">
        <v>121455.37</v>
      </c>
      <c r="N605" s="150">
        <v>136439.45000000001</v>
      </c>
      <c r="O605" s="151">
        <v>1</v>
      </c>
      <c r="Q605" s="121"/>
    </row>
    <row r="606" spans="1:17" ht="12.75">
      <c r="A606" s="149" t="s">
        <v>640</v>
      </c>
      <c r="B606" s="149" t="s">
        <v>697</v>
      </c>
      <c r="C606" s="149" t="s">
        <v>636</v>
      </c>
      <c r="D606" s="149" t="s">
        <v>700</v>
      </c>
      <c r="E606" s="149" t="s">
        <v>2</v>
      </c>
      <c r="F606" s="149" t="s">
        <v>2</v>
      </c>
      <c r="G606" s="149" t="s">
        <v>176</v>
      </c>
      <c r="H606" s="149"/>
      <c r="I606" s="149" t="s">
        <v>176</v>
      </c>
      <c r="J606" s="149" t="s">
        <v>653</v>
      </c>
      <c r="K606" s="149" t="s">
        <v>639</v>
      </c>
      <c r="L606" s="150">
        <v>244240.47</v>
      </c>
      <c r="M606" s="150">
        <v>207603.33</v>
      </c>
      <c r="N606" s="150">
        <v>244240.47</v>
      </c>
      <c r="O606" s="151">
        <v>1</v>
      </c>
      <c r="Q606" s="121"/>
    </row>
    <row r="607" spans="1:17" ht="12.75">
      <c r="A607" s="149" t="s">
        <v>640</v>
      </c>
      <c r="B607" s="149" t="s">
        <v>697</v>
      </c>
      <c r="C607" s="149" t="s">
        <v>636</v>
      </c>
      <c r="D607" s="149" t="s">
        <v>700</v>
      </c>
      <c r="E607" s="149" t="s">
        <v>2</v>
      </c>
      <c r="F607" s="149" t="s">
        <v>2</v>
      </c>
      <c r="G607" s="149" t="s">
        <v>176</v>
      </c>
      <c r="H607" s="149"/>
      <c r="I607" s="149" t="s">
        <v>176</v>
      </c>
      <c r="J607" s="149" t="s">
        <v>642</v>
      </c>
      <c r="K607" s="149" t="s">
        <v>639</v>
      </c>
      <c r="L607" s="150">
        <v>522941.28</v>
      </c>
      <c r="M607" s="150">
        <v>441753.98</v>
      </c>
      <c r="N607" s="150">
        <v>522941.28</v>
      </c>
      <c r="O607" s="151">
        <v>2</v>
      </c>
      <c r="Q607" s="121"/>
    </row>
    <row r="608" spans="1:17" ht="12.75">
      <c r="A608" s="149" t="s">
        <v>640</v>
      </c>
      <c r="B608" s="149" t="s">
        <v>697</v>
      </c>
      <c r="C608" s="149" t="s">
        <v>636</v>
      </c>
      <c r="D608" s="149" t="s">
        <v>700</v>
      </c>
      <c r="E608" s="149" t="s">
        <v>2</v>
      </c>
      <c r="F608" s="149" t="s">
        <v>2</v>
      </c>
      <c r="G608" s="149" t="s">
        <v>176</v>
      </c>
      <c r="H608" s="149"/>
      <c r="I608" s="149" t="s">
        <v>176</v>
      </c>
      <c r="J608" s="149" t="s">
        <v>661</v>
      </c>
      <c r="K608" s="149" t="s">
        <v>639</v>
      </c>
      <c r="L608" s="150">
        <v>4631116.26</v>
      </c>
      <c r="M608" s="150">
        <v>4120398.6999999997</v>
      </c>
      <c r="N608" s="150">
        <v>4631116.26</v>
      </c>
      <c r="O608" s="151">
        <v>10</v>
      </c>
      <c r="Q608" s="121"/>
    </row>
    <row r="609" spans="1:17" ht="12.75">
      <c r="A609" s="149" t="s">
        <v>640</v>
      </c>
      <c r="B609" s="149" t="s">
        <v>697</v>
      </c>
      <c r="C609" s="149" t="s">
        <v>636</v>
      </c>
      <c r="D609" s="149" t="s">
        <v>700</v>
      </c>
      <c r="E609" s="149" t="s">
        <v>2</v>
      </c>
      <c r="F609" s="149" t="s">
        <v>2</v>
      </c>
      <c r="G609" s="149" t="s">
        <v>176</v>
      </c>
      <c r="H609" s="149"/>
      <c r="I609" s="149" t="s">
        <v>176</v>
      </c>
      <c r="J609" s="149" t="s">
        <v>644</v>
      </c>
      <c r="K609" s="149" t="s">
        <v>639</v>
      </c>
      <c r="L609" s="150">
        <v>738286.5</v>
      </c>
      <c r="M609" s="150">
        <v>625505.94999999995</v>
      </c>
      <c r="N609" s="150">
        <v>738286.5</v>
      </c>
      <c r="O609" s="151">
        <v>3</v>
      </c>
      <c r="Q609" s="121"/>
    </row>
    <row r="610" spans="1:17" ht="12.75">
      <c r="A610" s="149" t="s">
        <v>640</v>
      </c>
      <c r="B610" s="149" t="s">
        <v>697</v>
      </c>
      <c r="C610" s="149" t="s">
        <v>636</v>
      </c>
      <c r="D610" s="149" t="s">
        <v>700</v>
      </c>
      <c r="E610" s="149" t="s">
        <v>2</v>
      </c>
      <c r="F610" s="149" t="s">
        <v>2</v>
      </c>
      <c r="G610" s="149" t="s">
        <v>176</v>
      </c>
      <c r="H610" s="149"/>
      <c r="I610" s="149" t="s">
        <v>640</v>
      </c>
      <c r="J610" s="149" t="s">
        <v>656</v>
      </c>
      <c r="K610" s="149" t="s">
        <v>639</v>
      </c>
      <c r="L610" s="150">
        <v>621215.59000000008</v>
      </c>
      <c r="M610" s="150">
        <v>555785.91</v>
      </c>
      <c r="N610" s="150">
        <v>621215.59000000008</v>
      </c>
      <c r="O610" s="151">
        <v>2</v>
      </c>
      <c r="Q610" s="121"/>
    </row>
    <row r="611" spans="1:17" ht="12.75">
      <c r="A611" s="149" t="s">
        <v>640</v>
      </c>
      <c r="B611" s="149" t="s">
        <v>697</v>
      </c>
      <c r="C611" s="149" t="s">
        <v>636</v>
      </c>
      <c r="D611" s="149" t="s">
        <v>700</v>
      </c>
      <c r="E611" s="149" t="s">
        <v>2</v>
      </c>
      <c r="F611" s="149" t="s">
        <v>2</v>
      </c>
      <c r="G611" s="149" t="s">
        <v>176</v>
      </c>
      <c r="H611" s="149"/>
      <c r="I611" s="149" t="s">
        <v>640</v>
      </c>
      <c r="J611" s="149" t="s">
        <v>653</v>
      </c>
      <c r="K611" s="149" t="s">
        <v>639</v>
      </c>
      <c r="L611" s="150">
        <v>4417893.08</v>
      </c>
      <c r="M611" s="150">
        <v>3899044.0100000007</v>
      </c>
      <c r="N611" s="150">
        <v>4417893.08</v>
      </c>
      <c r="O611" s="151">
        <v>7</v>
      </c>
      <c r="Q611" s="121"/>
    </row>
    <row r="612" spans="1:17" ht="12.75">
      <c r="A612" s="149" t="s">
        <v>640</v>
      </c>
      <c r="B612" s="149" t="s">
        <v>697</v>
      </c>
      <c r="C612" s="149" t="s">
        <v>636</v>
      </c>
      <c r="D612" s="149" t="s">
        <v>700</v>
      </c>
      <c r="E612" s="149" t="s">
        <v>2</v>
      </c>
      <c r="F612" s="149" t="s">
        <v>2</v>
      </c>
      <c r="G612" s="149" t="s">
        <v>176</v>
      </c>
      <c r="H612" s="149"/>
      <c r="I612" s="149" t="s">
        <v>640</v>
      </c>
      <c r="J612" s="149" t="s">
        <v>661</v>
      </c>
      <c r="K612" s="149" t="s">
        <v>639</v>
      </c>
      <c r="L612" s="150">
        <v>2926160.6899999995</v>
      </c>
      <c r="M612" s="150">
        <v>2497520.0599999996</v>
      </c>
      <c r="N612" s="150">
        <v>2926160.6899999995</v>
      </c>
      <c r="O612" s="151">
        <v>9</v>
      </c>
      <c r="Q612" s="121"/>
    </row>
    <row r="613" spans="1:17" ht="12.75">
      <c r="A613" s="149" t="s">
        <v>640</v>
      </c>
      <c r="B613" s="149" t="s">
        <v>697</v>
      </c>
      <c r="C613" s="149" t="s">
        <v>636</v>
      </c>
      <c r="D613" s="149" t="s">
        <v>700</v>
      </c>
      <c r="E613" s="149" t="s">
        <v>2</v>
      </c>
      <c r="F613" s="149" t="s">
        <v>2</v>
      </c>
      <c r="G613" s="149" t="s">
        <v>176</v>
      </c>
      <c r="H613" s="149"/>
      <c r="I613" s="149" t="s">
        <v>640</v>
      </c>
      <c r="J613" s="149" t="s">
        <v>644</v>
      </c>
      <c r="K613" s="149" t="s">
        <v>639</v>
      </c>
      <c r="L613" s="150">
        <v>693458.19</v>
      </c>
      <c r="M613" s="150">
        <v>587266.87</v>
      </c>
      <c r="N613" s="150">
        <v>693458.19</v>
      </c>
      <c r="O613" s="151">
        <v>2</v>
      </c>
      <c r="Q613" s="121"/>
    </row>
    <row r="614" spans="1:17" ht="12.75">
      <c r="A614" s="149" t="s">
        <v>640</v>
      </c>
      <c r="B614" s="149" t="s">
        <v>697</v>
      </c>
      <c r="C614" s="149" t="s">
        <v>636</v>
      </c>
      <c r="D614" s="149" t="s">
        <v>700</v>
      </c>
      <c r="E614" s="149" t="s">
        <v>2</v>
      </c>
      <c r="F614" s="149" t="s">
        <v>72</v>
      </c>
      <c r="G614" s="149" t="s">
        <v>2</v>
      </c>
      <c r="H614" s="149"/>
      <c r="I614" s="149" t="s">
        <v>164</v>
      </c>
      <c r="J614" s="149" t="s">
        <v>653</v>
      </c>
      <c r="K614" s="149" t="s">
        <v>639</v>
      </c>
      <c r="L614" s="150">
        <v>185483.71</v>
      </c>
      <c r="M614" s="150">
        <v>157661.10999999999</v>
      </c>
      <c r="N614" s="150">
        <v>185483.71</v>
      </c>
      <c r="O614" s="151">
        <v>1</v>
      </c>
      <c r="Q614" s="121"/>
    </row>
    <row r="615" spans="1:17" ht="12.75">
      <c r="A615" s="149" t="s">
        <v>640</v>
      </c>
      <c r="B615" s="149" t="s">
        <v>697</v>
      </c>
      <c r="C615" s="149" t="s">
        <v>636</v>
      </c>
      <c r="D615" s="149" t="s">
        <v>700</v>
      </c>
      <c r="E615" s="149" t="s">
        <v>2</v>
      </c>
      <c r="F615" s="149" t="s">
        <v>72</v>
      </c>
      <c r="G615" s="149" t="s">
        <v>2</v>
      </c>
      <c r="H615" s="149"/>
      <c r="I615" s="149" t="s">
        <v>176</v>
      </c>
      <c r="J615" s="149" t="s">
        <v>653</v>
      </c>
      <c r="K615" s="149" t="s">
        <v>639</v>
      </c>
      <c r="L615" s="150">
        <v>82087.69</v>
      </c>
      <c r="M615" s="150">
        <v>69774.539999999994</v>
      </c>
      <c r="N615" s="150">
        <v>82087.69</v>
      </c>
      <c r="O615" s="151">
        <v>1</v>
      </c>
      <c r="Q615" s="121"/>
    </row>
    <row r="616" spans="1:17" ht="12.75">
      <c r="A616" s="149" t="s">
        <v>640</v>
      </c>
      <c r="B616" s="149" t="s">
        <v>697</v>
      </c>
      <c r="C616" s="149" t="s">
        <v>636</v>
      </c>
      <c r="D616" s="149" t="s">
        <v>700</v>
      </c>
      <c r="E616" s="149" t="s">
        <v>2</v>
      </c>
      <c r="F616" s="149" t="s">
        <v>72</v>
      </c>
      <c r="G616" s="149" t="s">
        <v>2</v>
      </c>
      <c r="H616" s="149"/>
      <c r="I616" s="149" t="s">
        <v>176</v>
      </c>
      <c r="J616" s="149" t="s">
        <v>661</v>
      </c>
      <c r="K616" s="149" t="s">
        <v>639</v>
      </c>
      <c r="L616" s="150">
        <v>784429.09000000008</v>
      </c>
      <c r="M616" s="150">
        <v>666328.25</v>
      </c>
      <c r="N616" s="150">
        <v>784429.09000000008</v>
      </c>
      <c r="O616" s="151">
        <v>3</v>
      </c>
      <c r="Q616" s="121"/>
    </row>
    <row r="617" spans="1:17" ht="12.75">
      <c r="A617" s="149" t="s">
        <v>640</v>
      </c>
      <c r="B617" s="149" t="s">
        <v>697</v>
      </c>
      <c r="C617" s="149" t="s">
        <v>636</v>
      </c>
      <c r="D617" s="149" t="s">
        <v>700</v>
      </c>
      <c r="E617" s="149" t="s">
        <v>2</v>
      </c>
      <c r="F617" s="149" t="s">
        <v>72</v>
      </c>
      <c r="G617" s="149" t="s">
        <v>2</v>
      </c>
      <c r="H617" s="149"/>
      <c r="I617" s="149" t="s">
        <v>640</v>
      </c>
      <c r="J617" s="149" t="s">
        <v>653</v>
      </c>
      <c r="K617" s="149" t="s">
        <v>639</v>
      </c>
      <c r="L617" s="150">
        <v>352000.17</v>
      </c>
      <c r="M617" s="150">
        <v>316622.01</v>
      </c>
      <c r="N617" s="150">
        <v>352000.17</v>
      </c>
      <c r="O617" s="151">
        <v>2</v>
      </c>
      <c r="Q617" s="121"/>
    </row>
    <row r="618" spans="1:17" ht="12.75">
      <c r="A618" s="149" t="s">
        <v>640</v>
      </c>
      <c r="B618" s="149" t="s">
        <v>697</v>
      </c>
      <c r="C618" s="149" t="s">
        <v>636</v>
      </c>
      <c r="D618" s="149" t="s">
        <v>700</v>
      </c>
      <c r="E618" s="149" t="s">
        <v>2</v>
      </c>
      <c r="F618" s="149" t="s">
        <v>72</v>
      </c>
      <c r="G618" s="149" t="s">
        <v>176</v>
      </c>
      <c r="H618" s="149"/>
      <c r="I618" s="149" t="s">
        <v>164</v>
      </c>
      <c r="J618" s="149" t="s">
        <v>653</v>
      </c>
      <c r="K618" s="149" t="s">
        <v>639</v>
      </c>
      <c r="L618" s="150">
        <v>1521768.6700000002</v>
      </c>
      <c r="M618" s="150">
        <v>1416491.16</v>
      </c>
      <c r="N618" s="150">
        <v>1521768.6700000002</v>
      </c>
      <c r="O618" s="151">
        <v>4</v>
      </c>
      <c r="Q618" s="121"/>
    </row>
    <row r="619" spans="1:17" ht="12.75">
      <c r="A619" s="149" t="s">
        <v>640</v>
      </c>
      <c r="B619" s="149" t="s">
        <v>697</v>
      </c>
      <c r="C619" s="149" t="s">
        <v>636</v>
      </c>
      <c r="D619" s="149" t="s">
        <v>700</v>
      </c>
      <c r="E619" s="149" t="s">
        <v>2</v>
      </c>
      <c r="F619" s="149" t="s">
        <v>72</v>
      </c>
      <c r="G619" s="149" t="s">
        <v>176</v>
      </c>
      <c r="H619" s="149"/>
      <c r="I619" s="149" t="s">
        <v>164</v>
      </c>
      <c r="J619" s="149" t="s">
        <v>642</v>
      </c>
      <c r="K619" s="149" t="s">
        <v>639</v>
      </c>
      <c r="L619" s="150">
        <v>114506.48</v>
      </c>
      <c r="M619" s="150">
        <v>97330.13</v>
      </c>
      <c r="N619" s="150">
        <v>114506.48</v>
      </c>
      <c r="O619" s="151">
        <v>1</v>
      </c>
      <c r="Q619" s="121"/>
    </row>
    <row r="620" spans="1:17" ht="12.75">
      <c r="A620" s="149" t="s">
        <v>640</v>
      </c>
      <c r="B620" s="149" t="s">
        <v>697</v>
      </c>
      <c r="C620" s="149" t="s">
        <v>636</v>
      </c>
      <c r="D620" s="149" t="s">
        <v>700</v>
      </c>
      <c r="E620" s="149" t="s">
        <v>2</v>
      </c>
      <c r="F620" s="149" t="s">
        <v>72</v>
      </c>
      <c r="G620" s="149" t="s">
        <v>176</v>
      </c>
      <c r="H620" s="149"/>
      <c r="I620" s="149" t="s">
        <v>176</v>
      </c>
      <c r="J620" s="149" t="s">
        <v>656</v>
      </c>
      <c r="K620" s="149" t="s">
        <v>639</v>
      </c>
      <c r="L620" s="150">
        <v>1116779.6299999999</v>
      </c>
      <c r="M620" s="150">
        <v>1104874.3999999999</v>
      </c>
      <c r="N620" s="150">
        <v>1116779.6299999999</v>
      </c>
      <c r="O620" s="151">
        <v>2</v>
      </c>
      <c r="Q620" s="121"/>
    </row>
    <row r="621" spans="1:17" ht="12.75">
      <c r="A621" s="149" t="s">
        <v>640</v>
      </c>
      <c r="B621" s="149" t="s">
        <v>697</v>
      </c>
      <c r="C621" s="149" t="s">
        <v>636</v>
      </c>
      <c r="D621" s="149" t="s">
        <v>700</v>
      </c>
      <c r="E621" s="149" t="s">
        <v>2</v>
      </c>
      <c r="F621" s="149" t="s">
        <v>72</v>
      </c>
      <c r="G621" s="149" t="s">
        <v>176</v>
      </c>
      <c r="H621" s="149"/>
      <c r="I621" s="149" t="s">
        <v>176</v>
      </c>
      <c r="J621" s="149" t="s">
        <v>653</v>
      </c>
      <c r="K621" s="149" t="s">
        <v>639</v>
      </c>
      <c r="L621" s="150">
        <v>1781424.45</v>
      </c>
      <c r="M621" s="150">
        <v>1514029.6400000001</v>
      </c>
      <c r="N621" s="150">
        <v>1781424.45</v>
      </c>
      <c r="O621" s="151">
        <v>6</v>
      </c>
      <c r="Q621" s="121"/>
    </row>
    <row r="622" spans="1:17" ht="12.75">
      <c r="A622" s="149" t="s">
        <v>640</v>
      </c>
      <c r="B622" s="149" t="s">
        <v>697</v>
      </c>
      <c r="C622" s="149" t="s">
        <v>636</v>
      </c>
      <c r="D622" s="149" t="s">
        <v>700</v>
      </c>
      <c r="E622" s="149" t="s">
        <v>2</v>
      </c>
      <c r="F622" s="149" t="s">
        <v>72</v>
      </c>
      <c r="G622" s="149" t="s">
        <v>176</v>
      </c>
      <c r="H622" s="149"/>
      <c r="I622" s="149" t="s">
        <v>176</v>
      </c>
      <c r="J622" s="149" t="s">
        <v>642</v>
      </c>
      <c r="K622" s="149" t="s">
        <v>639</v>
      </c>
      <c r="L622" s="150">
        <v>121562.6</v>
      </c>
      <c r="M622" s="150">
        <v>101449.4</v>
      </c>
      <c r="N622" s="150">
        <v>121562.6</v>
      </c>
      <c r="O622" s="151">
        <v>1</v>
      </c>
      <c r="Q622" s="121"/>
    </row>
    <row r="623" spans="1:17" ht="12.75">
      <c r="A623" s="149" t="s">
        <v>640</v>
      </c>
      <c r="B623" s="149" t="s">
        <v>697</v>
      </c>
      <c r="C623" s="149" t="s">
        <v>636</v>
      </c>
      <c r="D623" s="149" t="s">
        <v>700</v>
      </c>
      <c r="E623" s="149" t="s">
        <v>2</v>
      </c>
      <c r="F623" s="149" t="s">
        <v>72</v>
      </c>
      <c r="G623" s="149" t="s">
        <v>176</v>
      </c>
      <c r="H623" s="149"/>
      <c r="I623" s="149" t="s">
        <v>176</v>
      </c>
      <c r="J623" s="149" t="s">
        <v>661</v>
      </c>
      <c r="K623" s="149" t="s">
        <v>639</v>
      </c>
      <c r="L623" s="150">
        <v>2541468.94</v>
      </c>
      <c r="M623" s="150">
        <v>2347844.04</v>
      </c>
      <c r="N623" s="150">
        <v>2541468.94</v>
      </c>
      <c r="O623" s="151">
        <v>9</v>
      </c>
      <c r="Q623" s="121"/>
    </row>
    <row r="624" spans="1:17" ht="12.75">
      <c r="A624" s="149" t="s">
        <v>640</v>
      </c>
      <c r="B624" s="149" t="s">
        <v>697</v>
      </c>
      <c r="C624" s="149" t="s">
        <v>636</v>
      </c>
      <c r="D624" s="149" t="s">
        <v>700</v>
      </c>
      <c r="E624" s="149" t="s">
        <v>2</v>
      </c>
      <c r="F624" s="149" t="s">
        <v>72</v>
      </c>
      <c r="G624" s="149" t="s">
        <v>176</v>
      </c>
      <c r="H624" s="149"/>
      <c r="I624" s="149" t="s">
        <v>176</v>
      </c>
      <c r="J624" s="149" t="s">
        <v>644</v>
      </c>
      <c r="K624" s="149" t="s">
        <v>639</v>
      </c>
      <c r="L624" s="150">
        <v>1564738.51</v>
      </c>
      <c r="M624" s="150">
        <v>1359619.6099999999</v>
      </c>
      <c r="N624" s="150">
        <v>1564738.51</v>
      </c>
      <c r="O624" s="151">
        <v>5</v>
      </c>
      <c r="Q624" s="121"/>
    </row>
    <row r="625" spans="1:17" ht="12.75">
      <c r="A625" s="149" t="s">
        <v>640</v>
      </c>
      <c r="B625" s="149" t="s">
        <v>697</v>
      </c>
      <c r="C625" s="149" t="s">
        <v>636</v>
      </c>
      <c r="D625" s="149" t="s">
        <v>700</v>
      </c>
      <c r="E625" s="149" t="s">
        <v>2</v>
      </c>
      <c r="F625" s="149" t="s">
        <v>72</v>
      </c>
      <c r="G625" s="149" t="s">
        <v>176</v>
      </c>
      <c r="H625" s="149"/>
      <c r="I625" s="149" t="s">
        <v>640</v>
      </c>
      <c r="J625" s="149" t="s">
        <v>656</v>
      </c>
      <c r="K625" s="149" t="s">
        <v>639</v>
      </c>
      <c r="L625" s="150">
        <v>523705.16</v>
      </c>
      <c r="M625" s="150">
        <v>516155.09</v>
      </c>
      <c r="N625" s="150">
        <v>523705.16</v>
      </c>
      <c r="O625" s="151">
        <v>3</v>
      </c>
      <c r="Q625" s="121"/>
    </row>
    <row r="626" spans="1:17" ht="12.75">
      <c r="A626" s="149" t="s">
        <v>640</v>
      </c>
      <c r="B626" s="149" t="s">
        <v>697</v>
      </c>
      <c r="C626" s="149" t="s">
        <v>636</v>
      </c>
      <c r="D626" s="149" t="s">
        <v>700</v>
      </c>
      <c r="E626" s="149" t="s">
        <v>2</v>
      </c>
      <c r="F626" s="149" t="s">
        <v>72</v>
      </c>
      <c r="G626" s="149" t="s">
        <v>176</v>
      </c>
      <c r="H626" s="149"/>
      <c r="I626" s="149" t="s">
        <v>640</v>
      </c>
      <c r="J626" s="149" t="s">
        <v>653</v>
      </c>
      <c r="K626" s="149" t="s">
        <v>639</v>
      </c>
      <c r="L626" s="150">
        <v>2574250.17</v>
      </c>
      <c r="M626" s="150">
        <v>2444377.63</v>
      </c>
      <c r="N626" s="150">
        <v>2574250.17</v>
      </c>
      <c r="O626" s="151">
        <v>7</v>
      </c>
      <c r="Q626" s="121"/>
    </row>
    <row r="627" spans="1:17" ht="12.75">
      <c r="A627" s="149" t="s">
        <v>640</v>
      </c>
      <c r="B627" s="149" t="s">
        <v>697</v>
      </c>
      <c r="C627" s="149" t="s">
        <v>636</v>
      </c>
      <c r="D627" s="149" t="s">
        <v>700</v>
      </c>
      <c r="E627" s="149" t="s">
        <v>2</v>
      </c>
      <c r="F627" s="149" t="s">
        <v>72</v>
      </c>
      <c r="G627" s="149" t="s">
        <v>176</v>
      </c>
      <c r="H627" s="149"/>
      <c r="I627" s="149" t="s">
        <v>640</v>
      </c>
      <c r="J627" s="149" t="s">
        <v>642</v>
      </c>
      <c r="K627" s="149" t="s">
        <v>639</v>
      </c>
      <c r="L627" s="150">
        <v>90176.97</v>
      </c>
      <c r="M627" s="150">
        <v>76365.53</v>
      </c>
      <c r="N627" s="150">
        <v>90176.97</v>
      </c>
      <c r="O627" s="151">
        <v>1</v>
      </c>
      <c r="Q627" s="121"/>
    </row>
    <row r="628" spans="1:17" ht="12.75">
      <c r="A628" s="149" t="s">
        <v>640</v>
      </c>
      <c r="B628" s="149" t="s">
        <v>697</v>
      </c>
      <c r="C628" s="149" t="s">
        <v>636</v>
      </c>
      <c r="D628" s="149" t="s">
        <v>700</v>
      </c>
      <c r="E628" s="149" t="s">
        <v>2</v>
      </c>
      <c r="F628" s="149" t="s">
        <v>72</v>
      </c>
      <c r="G628" s="149" t="s">
        <v>176</v>
      </c>
      <c r="H628" s="149"/>
      <c r="I628" s="149" t="s">
        <v>640</v>
      </c>
      <c r="J628" s="149" t="s">
        <v>661</v>
      </c>
      <c r="K628" s="149" t="s">
        <v>639</v>
      </c>
      <c r="L628" s="150">
        <v>947961.44</v>
      </c>
      <c r="M628" s="150">
        <v>850120.48</v>
      </c>
      <c r="N628" s="150">
        <v>947961.44</v>
      </c>
      <c r="O628" s="151">
        <v>4</v>
      </c>
      <c r="Q628" s="121"/>
    </row>
    <row r="629" spans="1:17" ht="12.75">
      <c r="A629" s="149" t="s">
        <v>640</v>
      </c>
      <c r="B629" s="149" t="s">
        <v>697</v>
      </c>
      <c r="C629" s="149" t="s">
        <v>636</v>
      </c>
      <c r="D629" s="149" t="s">
        <v>700</v>
      </c>
      <c r="E629" s="149" t="s">
        <v>2</v>
      </c>
      <c r="F629" s="149" t="s">
        <v>72</v>
      </c>
      <c r="G629" s="149" t="s">
        <v>176</v>
      </c>
      <c r="H629" s="149"/>
      <c r="I629" s="149" t="s">
        <v>640</v>
      </c>
      <c r="J629" s="149" t="s">
        <v>644</v>
      </c>
      <c r="K629" s="149" t="s">
        <v>639</v>
      </c>
      <c r="L629" s="150">
        <v>1165761.4000000001</v>
      </c>
      <c r="M629" s="150">
        <v>1036947.4199999999</v>
      </c>
      <c r="N629" s="150">
        <v>1165761.4000000001</v>
      </c>
      <c r="O629" s="151">
        <v>4</v>
      </c>
      <c r="Q629" s="121"/>
    </row>
    <row r="630" spans="1:17" ht="12.75">
      <c r="A630" s="149" t="s">
        <v>640</v>
      </c>
      <c r="B630" s="149" t="s">
        <v>697</v>
      </c>
      <c r="C630" s="149" t="s">
        <v>636</v>
      </c>
      <c r="D630" s="149" t="s">
        <v>700</v>
      </c>
      <c r="E630" s="149" t="s">
        <v>2</v>
      </c>
      <c r="F630" s="149" t="s">
        <v>79</v>
      </c>
      <c r="G630" s="149" t="s">
        <v>2</v>
      </c>
      <c r="H630" s="149"/>
      <c r="I630" s="149" t="s">
        <v>640</v>
      </c>
      <c r="J630" s="149" t="s">
        <v>653</v>
      </c>
      <c r="K630" s="149" t="s">
        <v>639</v>
      </c>
      <c r="L630" s="150">
        <v>99180.97</v>
      </c>
      <c r="M630" s="150">
        <v>84303.82</v>
      </c>
      <c r="N630" s="150">
        <v>99180.97</v>
      </c>
      <c r="O630" s="151">
        <v>1</v>
      </c>
      <c r="Q630" s="121"/>
    </row>
    <row r="631" spans="1:17" ht="12.75">
      <c r="A631" s="149" t="s">
        <v>640</v>
      </c>
      <c r="B631" s="149" t="s">
        <v>697</v>
      </c>
      <c r="C631" s="149" t="s">
        <v>636</v>
      </c>
      <c r="D631" s="149" t="s">
        <v>700</v>
      </c>
      <c r="E631" s="149" t="s">
        <v>2</v>
      </c>
      <c r="F631" s="149" t="s">
        <v>79</v>
      </c>
      <c r="G631" s="149" t="s">
        <v>176</v>
      </c>
      <c r="H631" s="149"/>
      <c r="I631" s="149" t="s">
        <v>164</v>
      </c>
      <c r="J631" s="149" t="s">
        <v>653</v>
      </c>
      <c r="K631" s="149" t="s">
        <v>639</v>
      </c>
      <c r="L631" s="150">
        <v>636741.03</v>
      </c>
      <c r="M631" s="150">
        <v>541218.77</v>
      </c>
      <c r="N631" s="150">
        <v>636741.03</v>
      </c>
      <c r="O631" s="151">
        <v>3</v>
      </c>
      <c r="Q631" s="121"/>
    </row>
    <row r="632" spans="1:17" ht="12.75">
      <c r="A632" s="149" t="s">
        <v>640</v>
      </c>
      <c r="B632" s="149" t="s">
        <v>697</v>
      </c>
      <c r="C632" s="149" t="s">
        <v>636</v>
      </c>
      <c r="D632" s="149" t="s">
        <v>700</v>
      </c>
      <c r="E632" s="149" t="s">
        <v>2</v>
      </c>
      <c r="F632" s="149" t="s">
        <v>79</v>
      </c>
      <c r="G632" s="149" t="s">
        <v>176</v>
      </c>
      <c r="H632" s="149"/>
      <c r="I632" s="149" t="s">
        <v>164</v>
      </c>
      <c r="J632" s="149" t="s">
        <v>642</v>
      </c>
      <c r="K632" s="149" t="s">
        <v>639</v>
      </c>
      <c r="L632" s="150">
        <v>112972.38</v>
      </c>
      <c r="M632" s="150">
        <v>95781.1</v>
      </c>
      <c r="N632" s="150">
        <v>112972.38</v>
      </c>
      <c r="O632" s="151">
        <v>1</v>
      </c>
      <c r="Q632" s="121"/>
    </row>
    <row r="633" spans="1:17" ht="12.75">
      <c r="A633" s="149" t="s">
        <v>640</v>
      </c>
      <c r="B633" s="149" t="s">
        <v>697</v>
      </c>
      <c r="C633" s="149" t="s">
        <v>636</v>
      </c>
      <c r="D633" s="149" t="s">
        <v>700</v>
      </c>
      <c r="E633" s="149" t="s">
        <v>2</v>
      </c>
      <c r="F633" s="149" t="s">
        <v>79</v>
      </c>
      <c r="G633" s="149" t="s">
        <v>176</v>
      </c>
      <c r="H633" s="149"/>
      <c r="I633" s="149" t="s">
        <v>176</v>
      </c>
      <c r="J633" s="149" t="s">
        <v>656</v>
      </c>
      <c r="K633" s="149" t="s">
        <v>639</v>
      </c>
      <c r="L633" s="150">
        <v>4676383.18</v>
      </c>
      <c r="M633" s="150">
        <v>4183181.81</v>
      </c>
      <c r="N633" s="150">
        <v>4676383.18</v>
      </c>
      <c r="O633" s="151">
        <v>4</v>
      </c>
      <c r="Q633" s="121"/>
    </row>
    <row r="634" spans="1:17" ht="12.75">
      <c r="A634" s="149" t="s">
        <v>640</v>
      </c>
      <c r="B634" s="149" t="s">
        <v>697</v>
      </c>
      <c r="C634" s="149" t="s">
        <v>636</v>
      </c>
      <c r="D634" s="149" t="s">
        <v>700</v>
      </c>
      <c r="E634" s="149" t="s">
        <v>2</v>
      </c>
      <c r="F634" s="149" t="s">
        <v>79</v>
      </c>
      <c r="G634" s="149" t="s">
        <v>176</v>
      </c>
      <c r="H634" s="149"/>
      <c r="I634" s="149" t="s">
        <v>176</v>
      </c>
      <c r="J634" s="149" t="s">
        <v>653</v>
      </c>
      <c r="K634" s="149" t="s">
        <v>639</v>
      </c>
      <c r="L634" s="150">
        <v>178854.29</v>
      </c>
      <c r="M634" s="150">
        <v>152026.14000000001</v>
      </c>
      <c r="N634" s="150">
        <v>178854.29</v>
      </c>
      <c r="O634" s="151">
        <v>1</v>
      </c>
      <c r="Q634" s="121"/>
    </row>
    <row r="635" spans="1:17" ht="12.75">
      <c r="A635" s="149" t="s">
        <v>640</v>
      </c>
      <c r="B635" s="149" t="s">
        <v>697</v>
      </c>
      <c r="C635" s="149" t="s">
        <v>636</v>
      </c>
      <c r="D635" s="149" t="s">
        <v>700</v>
      </c>
      <c r="E635" s="149" t="s">
        <v>2</v>
      </c>
      <c r="F635" s="149" t="s">
        <v>79</v>
      </c>
      <c r="G635" s="149" t="s">
        <v>176</v>
      </c>
      <c r="H635" s="149"/>
      <c r="I635" s="149" t="s">
        <v>176</v>
      </c>
      <c r="J635" s="149" t="s">
        <v>642</v>
      </c>
      <c r="K635" s="149" t="s">
        <v>639</v>
      </c>
      <c r="L635" s="150">
        <v>694196.72</v>
      </c>
      <c r="M635" s="150">
        <v>592299.43999999994</v>
      </c>
      <c r="N635" s="150">
        <v>694196.72</v>
      </c>
      <c r="O635" s="151">
        <v>3</v>
      </c>
      <c r="Q635" s="121"/>
    </row>
    <row r="636" spans="1:17" ht="12.75">
      <c r="A636" s="149" t="s">
        <v>640</v>
      </c>
      <c r="B636" s="149" t="s">
        <v>697</v>
      </c>
      <c r="C636" s="149" t="s">
        <v>636</v>
      </c>
      <c r="D636" s="149" t="s">
        <v>700</v>
      </c>
      <c r="E636" s="149" t="s">
        <v>2</v>
      </c>
      <c r="F636" s="149" t="s">
        <v>79</v>
      </c>
      <c r="G636" s="149" t="s">
        <v>176</v>
      </c>
      <c r="H636" s="149"/>
      <c r="I636" s="149" t="s">
        <v>176</v>
      </c>
      <c r="J636" s="149" t="s">
        <v>661</v>
      </c>
      <c r="K636" s="149" t="s">
        <v>639</v>
      </c>
      <c r="L636" s="150">
        <v>1326169.97</v>
      </c>
      <c r="M636" s="150">
        <v>1126925.3</v>
      </c>
      <c r="N636" s="150">
        <v>1326169.97</v>
      </c>
      <c r="O636" s="151">
        <v>4</v>
      </c>
      <c r="Q636" s="121"/>
    </row>
    <row r="637" spans="1:17" ht="12.75">
      <c r="A637" s="149" t="s">
        <v>640</v>
      </c>
      <c r="B637" s="149" t="s">
        <v>697</v>
      </c>
      <c r="C637" s="149" t="s">
        <v>636</v>
      </c>
      <c r="D637" s="149" t="s">
        <v>700</v>
      </c>
      <c r="E637" s="149" t="s">
        <v>2</v>
      </c>
      <c r="F637" s="149" t="s">
        <v>79</v>
      </c>
      <c r="G637" s="149" t="s">
        <v>176</v>
      </c>
      <c r="H637" s="149"/>
      <c r="I637" s="149" t="s">
        <v>176</v>
      </c>
      <c r="J637" s="149" t="s">
        <v>644</v>
      </c>
      <c r="K637" s="149" t="s">
        <v>639</v>
      </c>
      <c r="L637" s="150">
        <v>1156649.3700000001</v>
      </c>
      <c r="M637" s="150">
        <v>1118074.1000000001</v>
      </c>
      <c r="N637" s="150">
        <v>1156649.3700000001</v>
      </c>
      <c r="O637" s="151">
        <v>2</v>
      </c>
      <c r="Q637" s="121"/>
    </row>
    <row r="638" spans="1:17" ht="12.75">
      <c r="A638" s="149" t="s">
        <v>640</v>
      </c>
      <c r="B638" s="149" t="s">
        <v>697</v>
      </c>
      <c r="C638" s="149" t="s">
        <v>636</v>
      </c>
      <c r="D638" s="149" t="s">
        <v>700</v>
      </c>
      <c r="E638" s="149" t="s">
        <v>2</v>
      </c>
      <c r="F638" s="149" t="s">
        <v>79</v>
      </c>
      <c r="G638" s="149" t="s">
        <v>176</v>
      </c>
      <c r="H638" s="149"/>
      <c r="I638" s="149" t="s">
        <v>640</v>
      </c>
      <c r="J638" s="149" t="s">
        <v>656</v>
      </c>
      <c r="K638" s="149" t="s">
        <v>639</v>
      </c>
      <c r="L638" s="150">
        <v>824409.51</v>
      </c>
      <c r="M638" s="150">
        <v>756821.76</v>
      </c>
      <c r="N638" s="150">
        <v>824409.51</v>
      </c>
      <c r="O638" s="151">
        <v>1</v>
      </c>
      <c r="Q638" s="121"/>
    </row>
    <row r="639" spans="1:17" ht="12.75">
      <c r="A639" s="149" t="s">
        <v>640</v>
      </c>
      <c r="B639" s="149" t="s">
        <v>697</v>
      </c>
      <c r="C639" s="149" t="s">
        <v>636</v>
      </c>
      <c r="D639" s="149" t="s">
        <v>700</v>
      </c>
      <c r="E639" s="149" t="s">
        <v>2</v>
      </c>
      <c r="F639" s="149" t="s">
        <v>79</v>
      </c>
      <c r="G639" s="149" t="s">
        <v>176</v>
      </c>
      <c r="H639" s="149"/>
      <c r="I639" s="149" t="s">
        <v>640</v>
      </c>
      <c r="J639" s="149" t="s">
        <v>653</v>
      </c>
      <c r="K639" s="149" t="s">
        <v>639</v>
      </c>
      <c r="L639" s="150">
        <v>715989.89</v>
      </c>
      <c r="M639" s="150">
        <v>663135.18999999994</v>
      </c>
      <c r="N639" s="150">
        <v>715989.89</v>
      </c>
      <c r="O639" s="151">
        <v>2</v>
      </c>
      <c r="Q639" s="121"/>
    </row>
    <row r="640" spans="1:17" ht="12.75">
      <c r="A640" s="149" t="s">
        <v>640</v>
      </c>
      <c r="B640" s="149" t="s">
        <v>697</v>
      </c>
      <c r="C640" s="149" t="s">
        <v>636</v>
      </c>
      <c r="D640" s="149" t="s">
        <v>700</v>
      </c>
      <c r="E640" s="149" t="s">
        <v>2</v>
      </c>
      <c r="F640" s="149" t="s">
        <v>79</v>
      </c>
      <c r="G640" s="149" t="s">
        <v>176</v>
      </c>
      <c r="H640" s="149"/>
      <c r="I640" s="149" t="s">
        <v>640</v>
      </c>
      <c r="J640" s="149" t="s">
        <v>642</v>
      </c>
      <c r="K640" s="149" t="s">
        <v>639</v>
      </c>
      <c r="L640" s="150">
        <v>67320.990000000005</v>
      </c>
      <c r="M640" s="150">
        <v>62798.02</v>
      </c>
      <c r="N640" s="150">
        <v>67320.990000000005</v>
      </c>
      <c r="O640" s="151">
        <v>1</v>
      </c>
      <c r="Q640" s="121"/>
    </row>
    <row r="641" spans="1:17" ht="12.75">
      <c r="A641" s="149" t="s">
        <v>640</v>
      </c>
      <c r="B641" s="149" t="s">
        <v>697</v>
      </c>
      <c r="C641" s="149" t="s">
        <v>636</v>
      </c>
      <c r="D641" s="149" t="s">
        <v>700</v>
      </c>
      <c r="E641" s="149" t="s">
        <v>2</v>
      </c>
      <c r="F641" s="149" t="s">
        <v>79</v>
      </c>
      <c r="G641" s="149" t="s">
        <v>176</v>
      </c>
      <c r="H641" s="149"/>
      <c r="I641" s="149" t="s">
        <v>640</v>
      </c>
      <c r="J641" s="149" t="s">
        <v>661</v>
      </c>
      <c r="K641" s="149" t="s">
        <v>639</v>
      </c>
      <c r="L641" s="150">
        <v>804485.41999999993</v>
      </c>
      <c r="M641" s="150">
        <v>704265.66999999993</v>
      </c>
      <c r="N641" s="150">
        <v>804485.41999999993</v>
      </c>
      <c r="O641" s="151">
        <v>4</v>
      </c>
      <c r="Q641" s="121"/>
    </row>
    <row r="642" spans="1:17" ht="12.75">
      <c r="A642" s="149" t="s">
        <v>640</v>
      </c>
      <c r="B642" s="149" t="s">
        <v>697</v>
      </c>
      <c r="C642" s="149" t="s">
        <v>636</v>
      </c>
      <c r="D642" s="149" t="s">
        <v>700</v>
      </c>
      <c r="E642" s="149" t="s">
        <v>2</v>
      </c>
      <c r="F642" s="149" t="s">
        <v>79</v>
      </c>
      <c r="G642" s="149" t="s">
        <v>176</v>
      </c>
      <c r="H642" s="149"/>
      <c r="I642" s="149" t="s">
        <v>640</v>
      </c>
      <c r="J642" s="149" t="s">
        <v>644</v>
      </c>
      <c r="K642" s="149" t="s">
        <v>639</v>
      </c>
      <c r="L642" s="150">
        <v>575055.91999999993</v>
      </c>
      <c r="M642" s="150">
        <v>505817.36</v>
      </c>
      <c r="N642" s="150">
        <v>575055.91999999993</v>
      </c>
      <c r="O642" s="151">
        <v>2</v>
      </c>
      <c r="Q642" s="121"/>
    </row>
    <row r="643" spans="1:17" ht="12.75">
      <c r="A643" s="149" t="s">
        <v>640</v>
      </c>
      <c r="B643" s="149" t="s">
        <v>697</v>
      </c>
      <c r="C643" s="149" t="s">
        <v>636</v>
      </c>
      <c r="D643" s="149" t="s">
        <v>700</v>
      </c>
      <c r="E643" s="149" t="s">
        <v>2</v>
      </c>
      <c r="F643" s="149" t="s">
        <v>176</v>
      </c>
      <c r="G643" s="149" t="s">
        <v>2</v>
      </c>
      <c r="H643" s="149"/>
      <c r="I643" s="149" t="s">
        <v>640</v>
      </c>
      <c r="J643" s="149" t="s">
        <v>644</v>
      </c>
      <c r="K643" s="149" t="s">
        <v>639</v>
      </c>
      <c r="L643" s="150">
        <v>665921.98</v>
      </c>
      <c r="M643" s="150">
        <v>665921.98</v>
      </c>
      <c r="N643" s="150">
        <v>665921.98</v>
      </c>
      <c r="O643" s="151">
        <v>1</v>
      </c>
      <c r="Q643" s="121"/>
    </row>
    <row r="644" spans="1:17" ht="12.75">
      <c r="A644" s="149" t="s">
        <v>640</v>
      </c>
      <c r="B644" s="149" t="s">
        <v>697</v>
      </c>
      <c r="C644" s="149" t="s">
        <v>636</v>
      </c>
      <c r="D644" s="149" t="s">
        <v>700</v>
      </c>
      <c r="E644" s="149" t="s">
        <v>2</v>
      </c>
      <c r="F644" s="149" t="s">
        <v>176</v>
      </c>
      <c r="G644" s="149" t="s">
        <v>176</v>
      </c>
      <c r="H644" s="149"/>
      <c r="I644" s="149" t="s">
        <v>640</v>
      </c>
      <c r="J644" s="149" t="s">
        <v>653</v>
      </c>
      <c r="K644" s="149" t="s">
        <v>639</v>
      </c>
      <c r="L644" s="150">
        <v>590150.93999999994</v>
      </c>
      <c r="M644" s="150">
        <v>590150.93999999994</v>
      </c>
      <c r="N644" s="150">
        <v>590150.93999999994</v>
      </c>
      <c r="O644" s="151">
        <v>1</v>
      </c>
      <c r="Q644" s="121"/>
    </row>
    <row r="645" spans="1:17" ht="12.75">
      <c r="A645" s="149" t="s">
        <v>640</v>
      </c>
      <c r="B645" s="149" t="s">
        <v>697</v>
      </c>
      <c r="C645" s="149" t="s">
        <v>636</v>
      </c>
      <c r="D645" s="149" t="s">
        <v>701</v>
      </c>
      <c r="E645" s="149" t="s">
        <v>2</v>
      </c>
      <c r="F645" s="149" t="s">
        <v>176</v>
      </c>
      <c r="G645" s="149" t="s">
        <v>176</v>
      </c>
      <c r="H645" s="149"/>
      <c r="I645" s="149" t="s">
        <v>79</v>
      </c>
      <c r="J645" s="149" t="s">
        <v>644</v>
      </c>
      <c r="K645" s="149" t="s">
        <v>639</v>
      </c>
      <c r="L645" s="150">
        <v>19122887.380000003</v>
      </c>
      <c r="M645" s="150">
        <v>16246002.710000001</v>
      </c>
      <c r="N645" s="150">
        <v>19122887.380000003</v>
      </c>
      <c r="O645" s="151">
        <v>2</v>
      </c>
      <c r="Q645" s="121"/>
    </row>
    <row r="646" spans="1:17" ht="12.75">
      <c r="A646" s="149" t="s">
        <v>640</v>
      </c>
      <c r="B646" s="149" t="s">
        <v>697</v>
      </c>
      <c r="C646" s="149" t="s">
        <v>636</v>
      </c>
      <c r="D646" s="149" t="s">
        <v>701</v>
      </c>
      <c r="E646" s="149" t="s">
        <v>2</v>
      </c>
      <c r="F646" s="149" t="s">
        <v>176</v>
      </c>
      <c r="G646" s="149" t="s">
        <v>176</v>
      </c>
      <c r="H646" s="149"/>
      <c r="I646" s="149" t="s">
        <v>640</v>
      </c>
      <c r="J646" s="149" t="s">
        <v>644</v>
      </c>
      <c r="K646" s="149" t="s">
        <v>639</v>
      </c>
      <c r="L646" s="150">
        <v>9051984.7799999993</v>
      </c>
      <c r="M646" s="150">
        <v>8567685.4400000013</v>
      </c>
      <c r="N646" s="150">
        <v>9051984.7799999993</v>
      </c>
      <c r="O646" s="151">
        <v>3</v>
      </c>
      <c r="Q646" s="121"/>
    </row>
    <row r="647" spans="1:17" ht="12.75">
      <c r="A647" s="149" t="s">
        <v>640</v>
      </c>
      <c r="B647" s="149" t="s">
        <v>697</v>
      </c>
      <c r="C647" s="149" t="s">
        <v>636</v>
      </c>
      <c r="D647" s="149" t="s">
        <v>702</v>
      </c>
      <c r="E647" s="149" t="s">
        <v>2</v>
      </c>
      <c r="F647" s="149" t="s">
        <v>2</v>
      </c>
      <c r="G647" s="149" t="s">
        <v>176</v>
      </c>
      <c r="H647" s="149"/>
      <c r="I647" s="149" t="s">
        <v>176</v>
      </c>
      <c r="J647" s="149" t="s">
        <v>653</v>
      </c>
      <c r="K647" s="149" t="s">
        <v>639</v>
      </c>
      <c r="L647" s="150">
        <v>589090.94999999995</v>
      </c>
      <c r="M647" s="150">
        <v>559636.41</v>
      </c>
      <c r="N647" s="150">
        <v>589090.94999999995</v>
      </c>
      <c r="O647" s="151">
        <v>1</v>
      </c>
      <c r="Q647" s="121"/>
    </row>
    <row r="648" spans="1:17" ht="12.75">
      <c r="A648" s="149" t="s">
        <v>640</v>
      </c>
      <c r="B648" s="149" t="s">
        <v>697</v>
      </c>
      <c r="C648" s="149" t="s">
        <v>636</v>
      </c>
      <c r="D648" s="149" t="s">
        <v>702</v>
      </c>
      <c r="E648" s="149" t="s">
        <v>2</v>
      </c>
      <c r="F648" s="149" t="s">
        <v>2</v>
      </c>
      <c r="G648" s="149" t="s">
        <v>176</v>
      </c>
      <c r="H648" s="149"/>
      <c r="I648" s="149" t="s">
        <v>640</v>
      </c>
      <c r="J648" s="149" t="s">
        <v>642</v>
      </c>
      <c r="K648" s="149" t="s">
        <v>639</v>
      </c>
      <c r="L648" s="150">
        <v>1098003.21</v>
      </c>
      <c r="M648" s="150">
        <v>1075584.71</v>
      </c>
      <c r="N648" s="150">
        <v>1098003.21</v>
      </c>
      <c r="O648" s="151">
        <v>4</v>
      </c>
      <c r="Q648" s="121"/>
    </row>
    <row r="649" spans="1:17" ht="12.75">
      <c r="A649" s="149" t="s">
        <v>640</v>
      </c>
      <c r="B649" s="149" t="s">
        <v>697</v>
      </c>
      <c r="C649" s="149" t="s">
        <v>636</v>
      </c>
      <c r="D649" s="149" t="s">
        <v>702</v>
      </c>
      <c r="E649" s="149" t="s">
        <v>2</v>
      </c>
      <c r="F649" s="149" t="s">
        <v>72</v>
      </c>
      <c r="G649" s="149" t="s">
        <v>176</v>
      </c>
      <c r="H649" s="149"/>
      <c r="I649" s="149" t="s">
        <v>176</v>
      </c>
      <c r="J649" s="149" t="s">
        <v>642</v>
      </c>
      <c r="K649" s="149" t="s">
        <v>639</v>
      </c>
      <c r="L649" s="150">
        <v>281817.06</v>
      </c>
      <c r="M649" s="150">
        <v>226379.6</v>
      </c>
      <c r="N649" s="150">
        <v>281817.06</v>
      </c>
      <c r="O649" s="151">
        <v>1</v>
      </c>
      <c r="Q649" s="121"/>
    </row>
    <row r="650" spans="1:17" ht="12.75">
      <c r="A650" s="149" t="s">
        <v>640</v>
      </c>
      <c r="B650" s="149" t="s">
        <v>697</v>
      </c>
      <c r="C650" s="149" t="s">
        <v>636</v>
      </c>
      <c r="D650" s="149" t="s">
        <v>702</v>
      </c>
      <c r="E650" s="149" t="s">
        <v>2</v>
      </c>
      <c r="F650" s="149" t="s">
        <v>72</v>
      </c>
      <c r="G650" s="149" t="s">
        <v>176</v>
      </c>
      <c r="H650" s="149"/>
      <c r="I650" s="149" t="s">
        <v>640</v>
      </c>
      <c r="J650" s="149" t="s">
        <v>642</v>
      </c>
      <c r="K650" s="149" t="s">
        <v>639</v>
      </c>
      <c r="L650" s="150">
        <v>407891.92</v>
      </c>
      <c r="M650" s="150">
        <v>387497.32</v>
      </c>
      <c r="N650" s="150">
        <v>407891.92</v>
      </c>
      <c r="O650" s="151">
        <v>1</v>
      </c>
      <c r="Q650" s="121"/>
    </row>
    <row r="651" spans="1:17" ht="12.75">
      <c r="A651" s="149" t="s">
        <v>640</v>
      </c>
      <c r="B651" s="149" t="s">
        <v>697</v>
      </c>
      <c r="C651" s="149" t="s">
        <v>636</v>
      </c>
      <c r="D651" s="149" t="s">
        <v>702</v>
      </c>
      <c r="E651" s="149" t="s">
        <v>2</v>
      </c>
      <c r="F651" s="149" t="s">
        <v>79</v>
      </c>
      <c r="G651" s="149" t="s">
        <v>176</v>
      </c>
      <c r="H651" s="149"/>
      <c r="I651" s="149" t="s">
        <v>640</v>
      </c>
      <c r="J651" s="149" t="s">
        <v>642</v>
      </c>
      <c r="K651" s="149" t="s">
        <v>639</v>
      </c>
      <c r="L651" s="150">
        <v>3369944.4000000004</v>
      </c>
      <c r="M651" s="150">
        <v>3225258.84</v>
      </c>
      <c r="N651" s="150">
        <v>3369944.4000000004</v>
      </c>
      <c r="O651" s="151">
        <v>6</v>
      </c>
      <c r="Q651" s="121"/>
    </row>
    <row r="652" spans="1:17" ht="12.75">
      <c r="A652" s="149" t="s">
        <v>640</v>
      </c>
      <c r="B652" s="149" t="s">
        <v>697</v>
      </c>
      <c r="C652" s="149" t="s">
        <v>636</v>
      </c>
      <c r="D652" s="149" t="s">
        <v>702</v>
      </c>
      <c r="E652" s="149" t="s">
        <v>2</v>
      </c>
      <c r="F652" s="149" t="s">
        <v>176</v>
      </c>
      <c r="G652" s="149" t="s">
        <v>176</v>
      </c>
      <c r="H652" s="149"/>
      <c r="I652" s="149" t="s">
        <v>640</v>
      </c>
      <c r="J652" s="149" t="s">
        <v>642</v>
      </c>
      <c r="K652" s="149" t="s">
        <v>639</v>
      </c>
      <c r="L652" s="150">
        <v>670878.97</v>
      </c>
      <c r="M652" s="150">
        <v>605444.86</v>
      </c>
      <c r="N652" s="150">
        <v>670878.97</v>
      </c>
      <c r="O652" s="151">
        <v>2</v>
      </c>
      <c r="Q652" s="121"/>
    </row>
    <row r="653" spans="1:17" ht="12.75">
      <c r="A653" s="149" t="s">
        <v>645</v>
      </c>
      <c r="B653" s="149" t="s">
        <v>697</v>
      </c>
      <c r="C653" s="149" t="s">
        <v>636</v>
      </c>
      <c r="D653" s="149" t="s">
        <v>703</v>
      </c>
      <c r="E653" s="149" t="s">
        <v>2</v>
      </c>
      <c r="F653" s="149" t="s">
        <v>2</v>
      </c>
      <c r="G653" s="149" t="s">
        <v>2</v>
      </c>
      <c r="H653" s="149"/>
      <c r="I653" s="149" t="s">
        <v>164</v>
      </c>
      <c r="J653" s="149" t="s">
        <v>656</v>
      </c>
      <c r="K653" s="149" t="s">
        <v>639</v>
      </c>
      <c r="L653" s="150">
        <v>785795.85</v>
      </c>
      <c r="M653" s="150">
        <v>785795.85</v>
      </c>
      <c r="N653" s="150">
        <v>785795.85</v>
      </c>
      <c r="O653" s="151">
        <v>3</v>
      </c>
      <c r="Q653" s="121"/>
    </row>
    <row r="654" spans="1:17" ht="12.75">
      <c r="A654" s="149" t="s">
        <v>645</v>
      </c>
      <c r="B654" s="149" t="s">
        <v>697</v>
      </c>
      <c r="C654" s="149" t="s">
        <v>636</v>
      </c>
      <c r="D654" s="149" t="s">
        <v>703</v>
      </c>
      <c r="E654" s="149" t="s">
        <v>2</v>
      </c>
      <c r="F654" s="149" t="s">
        <v>2</v>
      </c>
      <c r="G654" s="149" t="s">
        <v>2</v>
      </c>
      <c r="H654" s="149"/>
      <c r="I654" s="149" t="s">
        <v>164</v>
      </c>
      <c r="J654" s="149" t="s">
        <v>661</v>
      </c>
      <c r="K654" s="149" t="s">
        <v>639</v>
      </c>
      <c r="L654" s="150">
        <v>219910.42</v>
      </c>
      <c r="M654" s="150">
        <v>207934.85</v>
      </c>
      <c r="N654" s="150">
        <v>219910.42</v>
      </c>
      <c r="O654" s="151">
        <v>1</v>
      </c>
      <c r="Q654" s="121"/>
    </row>
    <row r="655" spans="1:17" ht="12.75">
      <c r="A655" s="149" t="s">
        <v>645</v>
      </c>
      <c r="B655" s="149" t="s">
        <v>697</v>
      </c>
      <c r="C655" s="149" t="s">
        <v>636</v>
      </c>
      <c r="D655" s="149" t="s">
        <v>703</v>
      </c>
      <c r="E655" s="149" t="s">
        <v>2</v>
      </c>
      <c r="F655" s="149" t="s">
        <v>2</v>
      </c>
      <c r="G655" s="149" t="s">
        <v>2</v>
      </c>
      <c r="H655" s="149"/>
      <c r="I655" s="149" t="s">
        <v>164</v>
      </c>
      <c r="J655" s="149" t="s">
        <v>644</v>
      </c>
      <c r="K655" s="149" t="s">
        <v>639</v>
      </c>
      <c r="L655" s="150">
        <v>340446.44</v>
      </c>
      <c r="M655" s="150">
        <v>320018.17</v>
      </c>
      <c r="N655" s="150">
        <v>340446.44</v>
      </c>
      <c r="O655" s="151">
        <v>1</v>
      </c>
      <c r="Q655" s="121"/>
    </row>
    <row r="656" spans="1:17" ht="12.75">
      <c r="A656" s="149" t="s">
        <v>645</v>
      </c>
      <c r="B656" s="149" t="s">
        <v>697</v>
      </c>
      <c r="C656" s="149" t="s">
        <v>636</v>
      </c>
      <c r="D656" s="149" t="s">
        <v>703</v>
      </c>
      <c r="E656" s="149" t="s">
        <v>2</v>
      </c>
      <c r="F656" s="149" t="s">
        <v>2</v>
      </c>
      <c r="G656" s="149" t="s">
        <v>2</v>
      </c>
      <c r="H656" s="149"/>
      <c r="I656" s="149" t="s">
        <v>640</v>
      </c>
      <c r="J656" s="149" t="s">
        <v>656</v>
      </c>
      <c r="K656" s="149" t="s">
        <v>639</v>
      </c>
      <c r="L656" s="150">
        <v>1426432.77</v>
      </c>
      <c r="M656" s="150">
        <v>1426432.77</v>
      </c>
      <c r="N656" s="150">
        <v>1426432.77</v>
      </c>
      <c r="O656" s="151">
        <v>3</v>
      </c>
      <c r="Q656" s="121"/>
    </row>
    <row r="657" spans="1:17" ht="12.75">
      <c r="A657" s="149" t="s">
        <v>645</v>
      </c>
      <c r="B657" s="149" t="s">
        <v>697</v>
      </c>
      <c r="C657" s="149" t="s">
        <v>636</v>
      </c>
      <c r="D657" s="149" t="s">
        <v>703</v>
      </c>
      <c r="E657" s="149" t="s">
        <v>2</v>
      </c>
      <c r="F657" s="149" t="s">
        <v>2</v>
      </c>
      <c r="G657" s="149" t="s">
        <v>2</v>
      </c>
      <c r="H657" s="149"/>
      <c r="I657" s="149" t="s">
        <v>640</v>
      </c>
      <c r="J657" s="149" t="s">
        <v>661</v>
      </c>
      <c r="K657" s="149" t="s">
        <v>639</v>
      </c>
      <c r="L657" s="150">
        <v>1346207.1</v>
      </c>
      <c r="M657" s="150">
        <v>1316718.29</v>
      </c>
      <c r="N657" s="150">
        <v>1346207.1</v>
      </c>
      <c r="O657" s="151">
        <v>5</v>
      </c>
      <c r="Q657" s="121"/>
    </row>
    <row r="658" spans="1:17" ht="12.75">
      <c r="A658" s="149" t="s">
        <v>645</v>
      </c>
      <c r="B658" s="149" t="s">
        <v>697</v>
      </c>
      <c r="C658" s="149" t="s">
        <v>636</v>
      </c>
      <c r="D658" s="149" t="s">
        <v>703</v>
      </c>
      <c r="E658" s="149" t="s">
        <v>2</v>
      </c>
      <c r="F658" s="149" t="s">
        <v>2</v>
      </c>
      <c r="G658" s="149" t="s">
        <v>2</v>
      </c>
      <c r="H658" s="149"/>
      <c r="I658" s="149" t="s">
        <v>640</v>
      </c>
      <c r="J658" s="149" t="s">
        <v>644</v>
      </c>
      <c r="K658" s="149" t="s">
        <v>639</v>
      </c>
      <c r="L658" s="150">
        <v>764095.97</v>
      </c>
      <c r="M658" s="150">
        <v>758385.72</v>
      </c>
      <c r="N658" s="150">
        <v>764095.97</v>
      </c>
      <c r="O658" s="151">
        <v>2</v>
      </c>
      <c r="Q658" s="121"/>
    </row>
    <row r="659" spans="1:17" ht="12.75">
      <c r="A659" s="149" t="s">
        <v>645</v>
      </c>
      <c r="B659" s="149" t="s">
        <v>697</v>
      </c>
      <c r="C659" s="149" t="s">
        <v>636</v>
      </c>
      <c r="D659" s="149" t="s">
        <v>703</v>
      </c>
      <c r="E659" s="149" t="s">
        <v>2</v>
      </c>
      <c r="F659" s="149" t="s">
        <v>2</v>
      </c>
      <c r="G659" s="149" t="s">
        <v>176</v>
      </c>
      <c r="H659" s="149"/>
      <c r="I659" s="149" t="s">
        <v>164</v>
      </c>
      <c r="J659" s="149" t="s">
        <v>640</v>
      </c>
      <c r="K659" s="149" t="s">
        <v>639</v>
      </c>
      <c r="L659" s="150">
        <v>451789.75</v>
      </c>
      <c r="M659" s="150">
        <v>377916.96</v>
      </c>
      <c r="N659" s="150">
        <v>451789.75</v>
      </c>
      <c r="O659" s="151">
        <v>1</v>
      </c>
      <c r="Q659" s="121"/>
    </row>
    <row r="660" spans="1:17" ht="12.75">
      <c r="A660" s="149" t="s">
        <v>645</v>
      </c>
      <c r="B660" s="149" t="s">
        <v>697</v>
      </c>
      <c r="C660" s="149" t="s">
        <v>636</v>
      </c>
      <c r="D660" s="149" t="s">
        <v>703</v>
      </c>
      <c r="E660" s="149" t="s">
        <v>2</v>
      </c>
      <c r="F660" s="149" t="s">
        <v>2</v>
      </c>
      <c r="G660" s="149" t="s">
        <v>176</v>
      </c>
      <c r="H660" s="149"/>
      <c r="I660" s="149" t="s">
        <v>164</v>
      </c>
      <c r="J660" s="149" t="s">
        <v>656</v>
      </c>
      <c r="K660" s="149" t="s">
        <v>639</v>
      </c>
      <c r="L660" s="150">
        <v>3909704.6300000008</v>
      </c>
      <c r="M660" s="150">
        <v>3909704.6300000008</v>
      </c>
      <c r="N660" s="150">
        <v>3909704.6300000008</v>
      </c>
      <c r="O660" s="151">
        <v>4</v>
      </c>
      <c r="Q660" s="121"/>
    </row>
    <row r="661" spans="1:17" ht="12.75">
      <c r="A661" s="149" t="s">
        <v>645</v>
      </c>
      <c r="B661" s="149" t="s">
        <v>697</v>
      </c>
      <c r="C661" s="149" t="s">
        <v>636</v>
      </c>
      <c r="D661" s="149" t="s">
        <v>703</v>
      </c>
      <c r="E661" s="149" t="s">
        <v>2</v>
      </c>
      <c r="F661" s="149" t="s">
        <v>2</v>
      </c>
      <c r="G661" s="149" t="s">
        <v>176</v>
      </c>
      <c r="H661" s="149"/>
      <c r="I661" s="149" t="s">
        <v>164</v>
      </c>
      <c r="J661" s="149" t="s">
        <v>653</v>
      </c>
      <c r="K661" s="149" t="s">
        <v>639</v>
      </c>
      <c r="L661" s="150">
        <v>465552.93</v>
      </c>
      <c r="M661" s="150">
        <v>395719.98</v>
      </c>
      <c r="N661" s="150">
        <v>465552.93</v>
      </c>
      <c r="O661" s="151">
        <v>1</v>
      </c>
      <c r="Q661" s="121"/>
    </row>
    <row r="662" spans="1:17" ht="12.75">
      <c r="A662" s="149" t="s">
        <v>645</v>
      </c>
      <c r="B662" s="149" t="s">
        <v>697</v>
      </c>
      <c r="C662" s="149" t="s">
        <v>636</v>
      </c>
      <c r="D662" s="149" t="s">
        <v>703</v>
      </c>
      <c r="E662" s="149" t="s">
        <v>2</v>
      </c>
      <c r="F662" s="149" t="s">
        <v>2</v>
      </c>
      <c r="G662" s="149" t="s">
        <v>176</v>
      </c>
      <c r="H662" s="149"/>
      <c r="I662" s="149" t="s">
        <v>164</v>
      </c>
      <c r="J662" s="149" t="s">
        <v>661</v>
      </c>
      <c r="K662" s="149" t="s">
        <v>639</v>
      </c>
      <c r="L662" s="150">
        <v>7796187.9400000013</v>
      </c>
      <c r="M662" s="150">
        <v>7528199.5300000012</v>
      </c>
      <c r="N662" s="150">
        <v>7796187.9400000013</v>
      </c>
      <c r="O662" s="151">
        <v>14</v>
      </c>
      <c r="Q662" s="121"/>
    </row>
    <row r="663" spans="1:17" ht="12.75">
      <c r="A663" s="149" t="s">
        <v>645</v>
      </c>
      <c r="B663" s="149" t="s">
        <v>697</v>
      </c>
      <c r="C663" s="149" t="s">
        <v>636</v>
      </c>
      <c r="D663" s="149" t="s">
        <v>703</v>
      </c>
      <c r="E663" s="149" t="s">
        <v>2</v>
      </c>
      <c r="F663" s="149" t="s">
        <v>2</v>
      </c>
      <c r="G663" s="149" t="s">
        <v>176</v>
      </c>
      <c r="H663" s="149"/>
      <c r="I663" s="149" t="s">
        <v>164</v>
      </c>
      <c r="J663" s="149" t="s">
        <v>644</v>
      </c>
      <c r="K663" s="149" t="s">
        <v>639</v>
      </c>
      <c r="L663" s="150">
        <v>1784926.6099999999</v>
      </c>
      <c r="M663" s="150">
        <v>1651834.47</v>
      </c>
      <c r="N663" s="150">
        <v>1784926.6099999999</v>
      </c>
      <c r="O663" s="151">
        <v>3</v>
      </c>
      <c r="Q663" s="121"/>
    </row>
    <row r="664" spans="1:17" ht="12.75">
      <c r="A664" s="149" t="s">
        <v>645</v>
      </c>
      <c r="B664" s="149" t="s">
        <v>697</v>
      </c>
      <c r="C664" s="149" t="s">
        <v>636</v>
      </c>
      <c r="D664" s="149" t="s">
        <v>703</v>
      </c>
      <c r="E664" s="149" t="s">
        <v>2</v>
      </c>
      <c r="F664" s="149" t="s">
        <v>2</v>
      </c>
      <c r="G664" s="149" t="s">
        <v>176</v>
      </c>
      <c r="H664" s="149"/>
      <c r="I664" s="149" t="s">
        <v>176</v>
      </c>
      <c r="J664" s="149" t="s">
        <v>656</v>
      </c>
      <c r="K664" s="149" t="s">
        <v>639</v>
      </c>
      <c r="L664" s="150">
        <v>104308.68</v>
      </c>
      <c r="M664" s="150">
        <v>104308.68</v>
      </c>
      <c r="N664" s="150">
        <v>104308.68</v>
      </c>
      <c r="O664" s="151">
        <v>1</v>
      </c>
      <c r="Q664" s="121"/>
    </row>
    <row r="665" spans="1:17" ht="12.75">
      <c r="A665" s="149" t="s">
        <v>645</v>
      </c>
      <c r="B665" s="149" t="s">
        <v>697</v>
      </c>
      <c r="C665" s="149" t="s">
        <v>636</v>
      </c>
      <c r="D665" s="149" t="s">
        <v>703</v>
      </c>
      <c r="E665" s="149" t="s">
        <v>2</v>
      </c>
      <c r="F665" s="149" t="s">
        <v>2</v>
      </c>
      <c r="G665" s="149" t="s">
        <v>176</v>
      </c>
      <c r="H665" s="149"/>
      <c r="I665" s="149" t="s">
        <v>176</v>
      </c>
      <c r="J665" s="149" t="s">
        <v>653</v>
      </c>
      <c r="K665" s="149" t="s">
        <v>639</v>
      </c>
      <c r="L665" s="150">
        <v>2780995.4699999997</v>
      </c>
      <c r="M665" s="150">
        <v>2591417.1500000004</v>
      </c>
      <c r="N665" s="150">
        <v>2780995.4699999997</v>
      </c>
      <c r="O665" s="151">
        <v>7</v>
      </c>
      <c r="Q665" s="121"/>
    </row>
    <row r="666" spans="1:17" ht="12.75">
      <c r="A666" s="149" t="s">
        <v>645</v>
      </c>
      <c r="B666" s="149" t="s">
        <v>697</v>
      </c>
      <c r="C666" s="149" t="s">
        <v>636</v>
      </c>
      <c r="D666" s="149" t="s">
        <v>703</v>
      </c>
      <c r="E666" s="149" t="s">
        <v>2</v>
      </c>
      <c r="F666" s="149" t="s">
        <v>2</v>
      </c>
      <c r="G666" s="149" t="s">
        <v>176</v>
      </c>
      <c r="H666" s="149"/>
      <c r="I666" s="149" t="s">
        <v>640</v>
      </c>
      <c r="J666" s="149" t="s">
        <v>656</v>
      </c>
      <c r="K666" s="149" t="s">
        <v>639</v>
      </c>
      <c r="L666" s="150">
        <v>1979835.7</v>
      </c>
      <c r="M666" s="150">
        <v>1979835.7</v>
      </c>
      <c r="N666" s="150">
        <v>1979835.7</v>
      </c>
      <c r="O666" s="151">
        <v>6</v>
      </c>
      <c r="Q666" s="121"/>
    </row>
    <row r="667" spans="1:17" ht="12.75">
      <c r="A667" s="149" t="s">
        <v>645</v>
      </c>
      <c r="B667" s="149" t="s">
        <v>697</v>
      </c>
      <c r="C667" s="149" t="s">
        <v>636</v>
      </c>
      <c r="D667" s="149" t="s">
        <v>703</v>
      </c>
      <c r="E667" s="149" t="s">
        <v>2</v>
      </c>
      <c r="F667" s="149" t="s">
        <v>2</v>
      </c>
      <c r="G667" s="149" t="s">
        <v>176</v>
      </c>
      <c r="H667" s="149"/>
      <c r="I667" s="149" t="s">
        <v>640</v>
      </c>
      <c r="J667" s="149" t="s">
        <v>653</v>
      </c>
      <c r="K667" s="149" t="s">
        <v>639</v>
      </c>
      <c r="L667" s="150">
        <v>648726.49</v>
      </c>
      <c r="M667" s="150">
        <v>566658.79999999993</v>
      </c>
      <c r="N667" s="150">
        <v>648726.49</v>
      </c>
      <c r="O667" s="151">
        <v>3</v>
      </c>
      <c r="Q667" s="121"/>
    </row>
    <row r="668" spans="1:17" ht="12.75">
      <c r="A668" s="149" t="s">
        <v>645</v>
      </c>
      <c r="B668" s="149" t="s">
        <v>697</v>
      </c>
      <c r="C668" s="149" t="s">
        <v>636</v>
      </c>
      <c r="D668" s="149" t="s">
        <v>703</v>
      </c>
      <c r="E668" s="149" t="s">
        <v>2</v>
      </c>
      <c r="F668" s="149" t="s">
        <v>2</v>
      </c>
      <c r="G668" s="149" t="s">
        <v>176</v>
      </c>
      <c r="H668" s="149"/>
      <c r="I668" s="149" t="s">
        <v>640</v>
      </c>
      <c r="J668" s="149" t="s">
        <v>661</v>
      </c>
      <c r="K668" s="149" t="s">
        <v>639</v>
      </c>
      <c r="L668" s="150">
        <v>2827262.83</v>
      </c>
      <c r="M668" s="150">
        <v>2634135.21</v>
      </c>
      <c r="N668" s="150">
        <v>2827262.83</v>
      </c>
      <c r="O668" s="151">
        <v>6</v>
      </c>
      <c r="Q668" s="121"/>
    </row>
    <row r="669" spans="1:17" ht="12.75">
      <c r="A669" s="149" t="s">
        <v>645</v>
      </c>
      <c r="B669" s="149" t="s">
        <v>697</v>
      </c>
      <c r="C669" s="149" t="s">
        <v>636</v>
      </c>
      <c r="D669" s="149" t="s">
        <v>703</v>
      </c>
      <c r="E669" s="149" t="s">
        <v>2</v>
      </c>
      <c r="F669" s="149" t="s">
        <v>2</v>
      </c>
      <c r="G669" s="149" t="s">
        <v>176</v>
      </c>
      <c r="H669" s="149"/>
      <c r="I669" s="149" t="s">
        <v>640</v>
      </c>
      <c r="J669" s="149" t="s">
        <v>644</v>
      </c>
      <c r="K669" s="149" t="s">
        <v>639</v>
      </c>
      <c r="L669" s="150">
        <v>1732706.79</v>
      </c>
      <c r="M669" s="150">
        <v>1541710.07</v>
      </c>
      <c r="N669" s="150">
        <v>1732706.79</v>
      </c>
      <c r="O669" s="151">
        <v>5</v>
      </c>
      <c r="Q669" s="121"/>
    </row>
    <row r="670" spans="1:17" ht="12.75">
      <c r="A670" s="149" t="s">
        <v>645</v>
      </c>
      <c r="B670" s="149" t="s">
        <v>697</v>
      </c>
      <c r="C670" s="149" t="s">
        <v>636</v>
      </c>
      <c r="D670" s="149" t="s">
        <v>703</v>
      </c>
      <c r="E670" s="149" t="s">
        <v>2</v>
      </c>
      <c r="F670" s="149" t="s">
        <v>72</v>
      </c>
      <c r="G670" s="149" t="s">
        <v>2</v>
      </c>
      <c r="H670" s="149"/>
      <c r="I670" s="149" t="s">
        <v>164</v>
      </c>
      <c r="J670" s="149" t="s">
        <v>656</v>
      </c>
      <c r="K670" s="149" t="s">
        <v>639</v>
      </c>
      <c r="L670" s="150">
        <v>42263.55</v>
      </c>
      <c r="M670" s="150">
        <v>42263.55</v>
      </c>
      <c r="N670" s="150">
        <v>42263.55</v>
      </c>
      <c r="O670" s="151">
        <v>1</v>
      </c>
      <c r="Q670" s="121"/>
    </row>
    <row r="671" spans="1:17" ht="12.75">
      <c r="A671" s="149" t="s">
        <v>645</v>
      </c>
      <c r="B671" s="149" t="s">
        <v>697</v>
      </c>
      <c r="C671" s="149" t="s">
        <v>636</v>
      </c>
      <c r="D671" s="149" t="s">
        <v>703</v>
      </c>
      <c r="E671" s="149" t="s">
        <v>2</v>
      </c>
      <c r="F671" s="149" t="s">
        <v>72</v>
      </c>
      <c r="G671" s="149" t="s">
        <v>2</v>
      </c>
      <c r="H671" s="149"/>
      <c r="I671" s="149" t="s">
        <v>164</v>
      </c>
      <c r="J671" s="149" t="s">
        <v>644</v>
      </c>
      <c r="K671" s="149" t="s">
        <v>639</v>
      </c>
      <c r="L671" s="150">
        <v>141638.38</v>
      </c>
      <c r="M671" s="150">
        <v>133274.19</v>
      </c>
      <c r="N671" s="150">
        <v>141638.38</v>
      </c>
      <c r="O671" s="151">
        <v>1</v>
      </c>
      <c r="Q671" s="121"/>
    </row>
    <row r="672" spans="1:17" ht="12.75">
      <c r="A672" s="149" t="s">
        <v>645</v>
      </c>
      <c r="B672" s="149" t="s">
        <v>697</v>
      </c>
      <c r="C672" s="149" t="s">
        <v>636</v>
      </c>
      <c r="D672" s="149" t="s">
        <v>703</v>
      </c>
      <c r="E672" s="149" t="s">
        <v>2</v>
      </c>
      <c r="F672" s="149" t="s">
        <v>72</v>
      </c>
      <c r="G672" s="149" t="s">
        <v>2</v>
      </c>
      <c r="H672" s="149"/>
      <c r="I672" s="149" t="s">
        <v>176</v>
      </c>
      <c r="J672" s="149" t="s">
        <v>656</v>
      </c>
      <c r="K672" s="149" t="s">
        <v>639</v>
      </c>
      <c r="L672" s="150">
        <v>29144.54</v>
      </c>
      <c r="M672" s="150">
        <v>29144.54</v>
      </c>
      <c r="N672" s="150">
        <v>29144.54</v>
      </c>
      <c r="O672" s="151">
        <v>1</v>
      </c>
      <c r="Q672" s="121"/>
    </row>
    <row r="673" spans="1:17" ht="12.75">
      <c r="A673" s="149" t="s">
        <v>645</v>
      </c>
      <c r="B673" s="149" t="s">
        <v>697</v>
      </c>
      <c r="C673" s="149" t="s">
        <v>636</v>
      </c>
      <c r="D673" s="149" t="s">
        <v>703</v>
      </c>
      <c r="E673" s="149" t="s">
        <v>2</v>
      </c>
      <c r="F673" s="149" t="s">
        <v>72</v>
      </c>
      <c r="G673" s="149" t="s">
        <v>2</v>
      </c>
      <c r="H673" s="149"/>
      <c r="I673" s="149" t="s">
        <v>176</v>
      </c>
      <c r="J673" s="149" t="s">
        <v>653</v>
      </c>
      <c r="K673" s="149" t="s">
        <v>639</v>
      </c>
      <c r="L673" s="150">
        <v>373353.91</v>
      </c>
      <c r="M673" s="150">
        <v>350739.07</v>
      </c>
      <c r="N673" s="150">
        <v>373353.91</v>
      </c>
      <c r="O673" s="151">
        <v>1</v>
      </c>
      <c r="Q673" s="121"/>
    </row>
    <row r="674" spans="1:17" ht="12.75">
      <c r="A674" s="149" t="s">
        <v>645</v>
      </c>
      <c r="B674" s="149" t="s">
        <v>697</v>
      </c>
      <c r="C674" s="149" t="s">
        <v>636</v>
      </c>
      <c r="D674" s="149" t="s">
        <v>703</v>
      </c>
      <c r="E674" s="149" t="s">
        <v>2</v>
      </c>
      <c r="F674" s="149" t="s">
        <v>72</v>
      </c>
      <c r="G674" s="149" t="s">
        <v>2</v>
      </c>
      <c r="H674" s="149"/>
      <c r="I674" s="149" t="s">
        <v>176</v>
      </c>
      <c r="J674" s="149" t="s">
        <v>661</v>
      </c>
      <c r="K674" s="149" t="s">
        <v>639</v>
      </c>
      <c r="L674" s="150">
        <v>261570.94</v>
      </c>
      <c r="M674" s="150">
        <v>239191.67</v>
      </c>
      <c r="N674" s="150">
        <v>261570.94</v>
      </c>
      <c r="O674" s="151">
        <v>1</v>
      </c>
      <c r="Q674" s="121"/>
    </row>
    <row r="675" spans="1:17" ht="12.75">
      <c r="A675" s="149" t="s">
        <v>645</v>
      </c>
      <c r="B675" s="149" t="s">
        <v>697</v>
      </c>
      <c r="C675" s="149" t="s">
        <v>636</v>
      </c>
      <c r="D675" s="149" t="s">
        <v>703</v>
      </c>
      <c r="E675" s="149" t="s">
        <v>2</v>
      </c>
      <c r="F675" s="149" t="s">
        <v>72</v>
      </c>
      <c r="G675" s="149" t="s">
        <v>2</v>
      </c>
      <c r="H675" s="149"/>
      <c r="I675" s="149" t="s">
        <v>640</v>
      </c>
      <c r="J675" s="149" t="s">
        <v>656</v>
      </c>
      <c r="K675" s="149" t="s">
        <v>639</v>
      </c>
      <c r="L675" s="150">
        <v>184100.93</v>
      </c>
      <c r="M675" s="150">
        <v>184100.93</v>
      </c>
      <c r="N675" s="150">
        <v>184100.93</v>
      </c>
      <c r="O675" s="151">
        <v>2</v>
      </c>
      <c r="Q675" s="121"/>
    </row>
    <row r="676" spans="1:17" ht="12.75">
      <c r="A676" s="149" t="s">
        <v>645</v>
      </c>
      <c r="B676" s="149" t="s">
        <v>697</v>
      </c>
      <c r="C676" s="149" t="s">
        <v>636</v>
      </c>
      <c r="D676" s="149" t="s">
        <v>703</v>
      </c>
      <c r="E676" s="149" t="s">
        <v>2</v>
      </c>
      <c r="F676" s="149" t="s">
        <v>72</v>
      </c>
      <c r="G676" s="149" t="s">
        <v>2</v>
      </c>
      <c r="H676" s="149"/>
      <c r="I676" s="149" t="s">
        <v>640</v>
      </c>
      <c r="J676" s="149" t="s">
        <v>653</v>
      </c>
      <c r="K676" s="149" t="s">
        <v>639</v>
      </c>
      <c r="L676" s="150">
        <v>214171.6</v>
      </c>
      <c r="M676" s="150">
        <v>214171.6</v>
      </c>
      <c r="N676" s="150">
        <v>214171.6</v>
      </c>
      <c r="O676" s="151">
        <v>1</v>
      </c>
      <c r="Q676" s="121"/>
    </row>
    <row r="677" spans="1:17" ht="12.75">
      <c r="A677" s="149" t="s">
        <v>645</v>
      </c>
      <c r="B677" s="149" t="s">
        <v>697</v>
      </c>
      <c r="C677" s="149" t="s">
        <v>636</v>
      </c>
      <c r="D677" s="149" t="s">
        <v>703</v>
      </c>
      <c r="E677" s="149" t="s">
        <v>2</v>
      </c>
      <c r="F677" s="149" t="s">
        <v>72</v>
      </c>
      <c r="G677" s="149" t="s">
        <v>176</v>
      </c>
      <c r="H677" s="149"/>
      <c r="I677" s="149" t="s">
        <v>72</v>
      </c>
      <c r="J677" s="149" t="s">
        <v>661</v>
      </c>
      <c r="K677" s="149" t="s">
        <v>639</v>
      </c>
      <c r="L677" s="150">
        <v>100756.77</v>
      </c>
      <c r="M677" s="150">
        <v>95630.15</v>
      </c>
      <c r="N677" s="150">
        <v>100756.77</v>
      </c>
      <c r="O677" s="151">
        <v>1</v>
      </c>
      <c r="Q677" s="121"/>
    </row>
    <row r="678" spans="1:17" ht="12.75">
      <c r="A678" s="149" t="s">
        <v>645</v>
      </c>
      <c r="B678" s="149" t="s">
        <v>697</v>
      </c>
      <c r="C678" s="149" t="s">
        <v>636</v>
      </c>
      <c r="D678" s="149" t="s">
        <v>703</v>
      </c>
      <c r="E678" s="149" t="s">
        <v>2</v>
      </c>
      <c r="F678" s="149" t="s">
        <v>72</v>
      </c>
      <c r="G678" s="149" t="s">
        <v>176</v>
      </c>
      <c r="H678" s="149"/>
      <c r="I678" s="149" t="s">
        <v>164</v>
      </c>
      <c r="J678" s="149" t="s">
        <v>656</v>
      </c>
      <c r="K678" s="149" t="s">
        <v>639</v>
      </c>
      <c r="L678" s="150">
        <v>603784.93000000005</v>
      </c>
      <c r="M678" s="150">
        <v>603784.93000000005</v>
      </c>
      <c r="N678" s="150">
        <v>603784.93000000005</v>
      </c>
      <c r="O678" s="151">
        <v>6</v>
      </c>
      <c r="Q678" s="121"/>
    </row>
    <row r="679" spans="1:17" ht="12.75">
      <c r="A679" s="149" t="s">
        <v>645</v>
      </c>
      <c r="B679" s="149" t="s">
        <v>697</v>
      </c>
      <c r="C679" s="149" t="s">
        <v>636</v>
      </c>
      <c r="D679" s="149" t="s">
        <v>703</v>
      </c>
      <c r="E679" s="149" t="s">
        <v>2</v>
      </c>
      <c r="F679" s="149" t="s">
        <v>72</v>
      </c>
      <c r="G679" s="149" t="s">
        <v>176</v>
      </c>
      <c r="H679" s="149"/>
      <c r="I679" s="149" t="s">
        <v>164</v>
      </c>
      <c r="J679" s="149" t="s">
        <v>653</v>
      </c>
      <c r="K679" s="149" t="s">
        <v>639</v>
      </c>
      <c r="L679" s="150">
        <v>4976530.080000001</v>
      </c>
      <c r="M679" s="150">
        <v>4316799.2799999993</v>
      </c>
      <c r="N679" s="150">
        <v>4976530.080000001</v>
      </c>
      <c r="O679" s="151">
        <v>13</v>
      </c>
      <c r="Q679" s="121"/>
    </row>
    <row r="680" spans="1:17" ht="12.75">
      <c r="A680" s="149" t="s">
        <v>645</v>
      </c>
      <c r="B680" s="149" t="s">
        <v>697</v>
      </c>
      <c r="C680" s="149" t="s">
        <v>636</v>
      </c>
      <c r="D680" s="149" t="s">
        <v>703</v>
      </c>
      <c r="E680" s="149" t="s">
        <v>2</v>
      </c>
      <c r="F680" s="149" t="s">
        <v>72</v>
      </c>
      <c r="G680" s="149" t="s">
        <v>176</v>
      </c>
      <c r="H680" s="149"/>
      <c r="I680" s="149" t="s">
        <v>164</v>
      </c>
      <c r="J680" s="149" t="s">
        <v>661</v>
      </c>
      <c r="K680" s="149" t="s">
        <v>639</v>
      </c>
      <c r="L680" s="150">
        <v>5972201.2700000014</v>
      </c>
      <c r="M680" s="150">
        <v>5584249.0200000014</v>
      </c>
      <c r="N680" s="150">
        <v>5972201.2700000014</v>
      </c>
      <c r="O680" s="151">
        <v>19</v>
      </c>
      <c r="Q680" s="121"/>
    </row>
    <row r="681" spans="1:17" ht="12.75">
      <c r="A681" s="149" t="s">
        <v>645</v>
      </c>
      <c r="B681" s="149" t="s">
        <v>697</v>
      </c>
      <c r="C681" s="149" t="s">
        <v>636</v>
      </c>
      <c r="D681" s="149" t="s">
        <v>703</v>
      </c>
      <c r="E681" s="149" t="s">
        <v>2</v>
      </c>
      <c r="F681" s="149" t="s">
        <v>72</v>
      </c>
      <c r="G681" s="149" t="s">
        <v>176</v>
      </c>
      <c r="H681" s="149"/>
      <c r="I681" s="149" t="s">
        <v>164</v>
      </c>
      <c r="J681" s="149" t="s">
        <v>644</v>
      </c>
      <c r="K681" s="149" t="s">
        <v>639</v>
      </c>
      <c r="L681" s="150">
        <v>868872.47</v>
      </c>
      <c r="M681" s="150">
        <v>838389.54</v>
      </c>
      <c r="N681" s="150">
        <v>868872.47</v>
      </c>
      <c r="O681" s="151">
        <v>3</v>
      </c>
      <c r="Q681" s="121"/>
    </row>
    <row r="682" spans="1:17" ht="12.75">
      <c r="A682" s="149" t="s">
        <v>645</v>
      </c>
      <c r="B682" s="149" t="s">
        <v>697</v>
      </c>
      <c r="C682" s="149" t="s">
        <v>636</v>
      </c>
      <c r="D682" s="149" t="s">
        <v>703</v>
      </c>
      <c r="E682" s="149" t="s">
        <v>2</v>
      </c>
      <c r="F682" s="149" t="s">
        <v>72</v>
      </c>
      <c r="G682" s="149" t="s">
        <v>176</v>
      </c>
      <c r="H682" s="149"/>
      <c r="I682" s="149" t="s">
        <v>176</v>
      </c>
      <c r="J682" s="149" t="s">
        <v>656</v>
      </c>
      <c r="K682" s="149" t="s">
        <v>639</v>
      </c>
      <c r="L682" s="150">
        <v>377620.32999999996</v>
      </c>
      <c r="M682" s="150">
        <v>377620.32999999996</v>
      </c>
      <c r="N682" s="150">
        <v>377620.32999999996</v>
      </c>
      <c r="O682" s="151">
        <v>3</v>
      </c>
      <c r="Q682" s="121"/>
    </row>
    <row r="683" spans="1:17" ht="12.75">
      <c r="A683" s="149" t="s">
        <v>645</v>
      </c>
      <c r="B683" s="149" t="s">
        <v>697</v>
      </c>
      <c r="C683" s="149" t="s">
        <v>636</v>
      </c>
      <c r="D683" s="149" t="s">
        <v>703</v>
      </c>
      <c r="E683" s="149" t="s">
        <v>2</v>
      </c>
      <c r="F683" s="149" t="s">
        <v>72</v>
      </c>
      <c r="G683" s="149" t="s">
        <v>176</v>
      </c>
      <c r="H683" s="149"/>
      <c r="I683" s="149" t="s">
        <v>176</v>
      </c>
      <c r="J683" s="149" t="s">
        <v>653</v>
      </c>
      <c r="K683" s="149" t="s">
        <v>639</v>
      </c>
      <c r="L683" s="150">
        <v>1654581.2</v>
      </c>
      <c r="M683" s="150">
        <v>1402571.6199999999</v>
      </c>
      <c r="N683" s="150">
        <v>1654581.2</v>
      </c>
      <c r="O683" s="151">
        <v>4</v>
      </c>
      <c r="Q683" s="121"/>
    </row>
    <row r="684" spans="1:17" ht="12.75">
      <c r="A684" s="149" t="s">
        <v>645</v>
      </c>
      <c r="B684" s="149" t="s">
        <v>697</v>
      </c>
      <c r="C684" s="149" t="s">
        <v>636</v>
      </c>
      <c r="D684" s="149" t="s">
        <v>703</v>
      </c>
      <c r="E684" s="149" t="s">
        <v>2</v>
      </c>
      <c r="F684" s="149" t="s">
        <v>72</v>
      </c>
      <c r="G684" s="149" t="s">
        <v>176</v>
      </c>
      <c r="H684" s="149"/>
      <c r="I684" s="149" t="s">
        <v>176</v>
      </c>
      <c r="J684" s="149" t="s">
        <v>644</v>
      </c>
      <c r="K684" s="149" t="s">
        <v>639</v>
      </c>
      <c r="L684" s="150">
        <v>1947585.77</v>
      </c>
      <c r="M684" s="150">
        <v>1850094.14</v>
      </c>
      <c r="N684" s="150">
        <v>1947585.77</v>
      </c>
      <c r="O684" s="151">
        <v>2</v>
      </c>
      <c r="Q684" s="121"/>
    </row>
    <row r="685" spans="1:17" ht="12.75">
      <c r="A685" s="149" t="s">
        <v>645</v>
      </c>
      <c r="B685" s="149" t="s">
        <v>697</v>
      </c>
      <c r="C685" s="149" t="s">
        <v>636</v>
      </c>
      <c r="D685" s="149" t="s">
        <v>703</v>
      </c>
      <c r="E685" s="149" t="s">
        <v>2</v>
      </c>
      <c r="F685" s="149" t="s">
        <v>72</v>
      </c>
      <c r="G685" s="149" t="s">
        <v>176</v>
      </c>
      <c r="H685" s="149"/>
      <c r="I685" s="149" t="s">
        <v>640</v>
      </c>
      <c r="J685" s="149" t="s">
        <v>656</v>
      </c>
      <c r="K685" s="149" t="s">
        <v>639</v>
      </c>
      <c r="L685" s="150">
        <v>1458242.14</v>
      </c>
      <c r="M685" s="150">
        <v>1458242.14</v>
      </c>
      <c r="N685" s="150">
        <v>1458242.14</v>
      </c>
      <c r="O685" s="151">
        <v>12</v>
      </c>
      <c r="Q685" s="121"/>
    </row>
    <row r="686" spans="1:17" ht="12.75">
      <c r="A686" s="149" t="s">
        <v>645</v>
      </c>
      <c r="B686" s="149" t="s">
        <v>697</v>
      </c>
      <c r="C686" s="149" t="s">
        <v>636</v>
      </c>
      <c r="D686" s="149" t="s">
        <v>703</v>
      </c>
      <c r="E686" s="149" t="s">
        <v>2</v>
      </c>
      <c r="F686" s="149" t="s">
        <v>72</v>
      </c>
      <c r="G686" s="149" t="s">
        <v>176</v>
      </c>
      <c r="H686" s="149"/>
      <c r="I686" s="149" t="s">
        <v>640</v>
      </c>
      <c r="J686" s="149" t="s">
        <v>653</v>
      </c>
      <c r="K686" s="149" t="s">
        <v>639</v>
      </c>
      <c r="L686" s="150">
        <v>5936888.7999999998</v>
      </c>
      <c r="M686" s="150">
        <v>5278270.26</v>
      </c>
      <c r="N686" s="150">
        <v>5936888.7999999998</v>
      </c>
      <c r="O686" s="151">
        <v>18</v>
      </c>
      <c r="Q686" s="121"/>
    </row>
    <row r="687" spans="1:17" ht="12.75">
      <c r="A687" s="149" t="s">
        <v>645</v>
      </c>
      <c r="B687" s="149" t="s">
        <v>697</v>
      </c>
      <c r="C687" s="149" t="s">
        <v>636</v>
      </c>
      <c r="D687" s="149" t="s">
        <v>703</v>
      </c>
      <c r="E687" s="149" t="s">
        <v>2</v>
      </c>
      <c r="F687" s="149" t="s">
        <v>72</v>
      </c>
      <c r="G687" s="149" t="s">
        <v>176</v>
      </c>
      <c r="H687" s="149"/>
      <c r="I687" s="149" t="s">
        <v>640</v>
      </c>
      <c r="J687" s="149" t="s">
        <v>661</v>
      </c>
      <c r="K687" s="149" t="s">
        <v>639</v>
      </c>
      <c r="L687" s="150">
        <v>6363139.2000000002</v>
      </c>
      <c r="M687" s="150">
        <v>5972531.7700000005</v>
      </c>
      <c r="N687" s="150">
        <v>6363139.2000000002</v>
      </c>
      <c r="O687" s="151">
        <v>27</v>
      </c>
      <c r="Q687" s="121"/>
    </row>
    <row r="688" spans="1:17" ht="12.75">
      <c r="A688" s="149" t="s">
        <v>645</v>
      </c>
      <c r="B688" s="149" t="s">
        <v>697</v>
      </c>
      <c r="C688" s="149" t="s">
        <v>636</v>
      </c>
      <c r="D688" s="149" t="s">
        <v>703</v>
      </c>
      <c r="E688" s="149" t="s">
        <v>2</v>
      </c>
      <c r="F688" s="149" t="s">
        <v>72</v>
      </c>
      <c r="G688" s="149" t="s">
        <v>176</v>
      </c>
      <c r="H688" s="149"/>
      <c r="I688" s="149" t="s">
        <v>640</v>
      </c>
      <c r="J688" s="149" t="s">
        <v>644</v>
      </c>
      <c r="K688" s="149" t="s">
        <v>639</v>
      </c>
      <c r="L688" s="150">
        <v>13652973.560000001</v>
      </c>
      <c r="M688" s="150">
        <v>12750795.290000001</v>
      </c>
      <c r="N688" s="150">
        <v>13652973.560000001</v>
      </c>
      <c r="O688" s="151">
        <v>30</v>
      </c>
      <c r="Q688" s="121"/>
    </row>
    <row r="689" spans="1:17" ht="12.75">
      <c r="A689" s="149" t="s">
        <v>645</v>
      </c>
      <c r="B689" s="149" t="s">
        <v>697</v>
      </c>
      <c r="C689" s="149" t="s">
        <v>636</v>
      </c>
      <c r="D689" s="149" t="s">
        <v>703</v>
      </c>
      <c r="E689" s="149" t="s">
        <v>2</v>
      </c>
      <c r="F689" s="149" t="s">
        <v>79</v>
      </c>
      <c r="G689" s="149" t="s">
        <v>2</v>
      </c>
      <c r="H689" s="149"/>
      <c r="I689" s="149" t="s">
        <v>164</v>
      </c>
      <c r="J689" s="149" t="s">
        <v>653</v>
      </c>
      <c r="K689" s="149" t="s">
        <v>639</v>
      </c>
      <c r="L689" s="150">
        <v>188110.72</v>
      </c>
      <c r="M689" s="150">
        <v>178705.18</v>
      </c>
      <c r="N689" s="150">
        <v>188110.72</v>
      </c>
      <c r="O689" s="151">
        <v>1</v>
      </c>
      <c r="Q689" s="121"/>
    </row>
    <row r="690" spans="1:17" ht="12.75">
      <c r="A690" s="149" t="s">
        <v>645</v>
      </c>
      <c r="B690" s="149" t="s">
        <v>697</v>
      </c>
      <c r="C690" s="149" t="s">
        <v>636</v>
      </c>
      <c r="D690" s="149" t="s">
        <v>703</v>
      </c>
      <c r="E690" s="149" t="s">
        <v>2</v>
      </c>
      <c r="F690" s="149" t="s">
        <v>79</v>
      </c>
      <c r="G690" s="149" t="s">
        <v>2</v>
      </c>
      <c r="H690" s="149"/>
      <c r="I690" s="149" t="s">
        <v>640</v>
      </c>
      <c r="J690" s="149" t="s">
        <v>656</v>
      </c>
      <c r="K690" s="149" t="s">
        <v>639</v>
      </c>
      <c r="L690" s="150">
        <v>35594.82</v>
      </c>
      <c r="M690" s="150">
        <v>35594.82</v>
      </c>
      <c r="N690" s="150">
        <v>35594.82</v>
      </c>
      <c r="O690" s="151">
        <v>1</v>
      </c>
      <c r="Q690" s="121"/>
    </row>
    <row r="691" spans="1:17" ht="12.75">
      <c r="A691" s="149" t="s">
        <v>645</v>
      </c>
      <c r="B691" s="149" t="s">
        <v>697</v>
      </c>
      <c r="C691" s="149" t="s">
        <v>636</v>
      </c>
      <c r="D691" s="149" t="s">
        <v>703</v>
      </c>
      <c r="E691" s="149" t="s">
        <v>2</v>
      </c>
      <c r="F691" s="149" t="s">
        <v>79</v>
      </c>
      <c r="G691" s="149" t="s">
        <v>2</v>
      </c>
      <c r="H691" s="149"/>
      <c r="I691" s="149" t="s">
        <v>640</v>
      </c>
      <c r="J691" s="149" t="s">
        <v>653</v>
      </c>
      <c r="K691" s="149" t="s">
        <v>639</v>
      </c>
      <c r="L691" s="150">
        <v>201502.92</v>
      </c>
      <c r="M691" s="150">
        <v>191427.58</v>
      </c>
      <c r="N691" s="150">
        <v>201502.92</v>
      </c>
      <c r="O691" s="151">
        <v>1</v>
      </c>
      <c r="Q691" s="121"/>
    </row>
    <row r="692" spans="1:17" ht="12.75">
      <c r="A692" s="149" t="s">
        <v>645</v>
      </c>
      <c r="B692" s="149" t="s">
        <v>697</v>
      </c>
      <c r="C692" s="149" t="s">
        <v>636</v>
      </c>
      <c r="D692" s="149" t="s">
        <v>703</v>
      </c>
      <c r="E692" s="149" t="s">
        <v>2</v>
      </c>
      <c r="F692" s="149" t="s">
        <v>79</v>
      </c>
      <c r="G692" s="149" t="s">
        <v>2</v>
      </c>
      <c r="H692" s="149"/>
      <c r="I692" s="149" t="s">
        <v>640</v>
      </c>
      <c r="J692" s="149" t="s">
        <v>661</v>
      </c>
      <c r="K692" s="149" t="s">
        <v>639</v>
      </c>
      <c r="L692" s="150">
        <v>124512.79</v>
      </c>
      <c r="M692" s="150">
        <v>124512.79</v>
      </c>
      <c r="N692" s="150">
        <v>124512.79</v>
      </c>
      <c r="O692" s="151">
        <v>1</v>
      </c>
      <c r="Q692" s="121"/>
    </row>
    <row r="693" spans="1:17" ht="12.75">
      <c r="A693" s="149" t="s">
        <v>645</v>
      </c>
      <c r="B693" s="149" t="s">
        <v>697</v>
      </c>
      <c r="C693" s="149" t="s">
        <v>636</v>
      </c>
      <c r="D693" s="149" t="s">
        <v>703</v>
      </c>
      <c r="E693" s="149" t="s">
        <v>2</v>
      </c>
      <c r="F693" s="149" t="s">
        <v>79</v>
      </c>
      <c r="G693" s="149" t="s">
        <v>2</v>
      </c>
      <c r="H693" s="149"/>
      <c r="I693" s="149" t="s">
        <v>640</v>
      </c>
      <c r="J693" s="149" t="s">
        <v>644</v>
      </c>
      <c r="K693" s="149" t="s">
        <v>639</v>
      </c>
      <c r="L693" s="150">
        <v>288859.52000000002</v>
      </c>
      <c r="M693" s="150">
        <v>273226.61</v>
      </c>
      <c r="N693" s="150">
        <v>288859.52000000002</v>
      </c>
      <c r="O693" s="151">
        <v>1</v>
      </c>
      <c r="Q693" s="121"/>
    </row>
    <row r="694" spans="1:17" ht="12.75">
      <c r="A694" s="149" t="s">
        <v>645</v>
      </c>
      <c r="B694" s="149" t="s">
        <v>697</v>
      </c>
      <c r="C694" s="149" t="s">
        <v>636</v>
      </c>
      <c r="D694" s="149" t="s">
        <v>703</v>
      </c>
      <c r="E694" s="149" t="s">
        <v>2</v>
      </c>
      <c r="F694" s="149" t="s">
        <v>79</v>
      </c>
      <c r="G694" s="149" t="s">
        <v>176</v>
      </c>
      <c r="H694" s="149"/>
      <c r="I694" s="149" t="s">
        <v>164</v>
      </c>
      <c r="J694" s="149" t="s">
        <v>656</v>
      </c>
      <c r="K694" s="149" t="s">
        <v>639</v>
      </c>
      <c r="L694" s="150">
        <v>652045.92999999993</v>
      </c>
      <c r="M694" s="150">
        <v>652045.92999999993</v>
      </c>
      <c r="N694" s="150">
        <v>652045.92999999993</v>
      </c>
      <c r="O694" s="151">
        <v>4</v>
      </c>
      <c r="Q694" s="121"/>
    </row>
    <row r="695" spans="1:17" ht="12.75">
      <c r="A695" s="149" t="s">
        <v>645</v>
      </c>
      <c r="B695" s="149" t="s">
        <v>697</v>
      </c>
      <c r="C695" s="149" t="s">
        <v>636</v>
      </c>
      <c r="D695" s="149" t="s">
        <v>703</v>
      </c>
      <c r="E695" s="149" t="s">
        <v>2</v>
      </c>
      <c r="F695" s="149" t="s">
        <v>79</v>
      </c>
      <c r="G695" s="149" t="s">
        <v>176</v>
      </c>
      <c r="H695" s="149"/>
      <c r="I695" s="149" t="s">
        <v>164</v>
      </c>
      <c r="J695" s="149" t="s">
        <v>653</v>
      </c>
      <c r="K695" s="149" t="s">
        <v>639</v>
      </c>
      <c r="L695" s="150">
        <v>637509.4</v>
      </c>
      <c r="M695" s="150">
        <v>614470.53</v>
      </c>
      <c r="N695" s="150">
        <v>637509.4</v>
      </c>
      <c r="O695" s="151">
        <v>2</v>
      </c>
      <c r="Q695" s="121"/>
    </row>
    <row r="696" spans="1:17" ht="12.75">
      <c r="A696" s="149" t="s">
        <v>645</v>
      </c>
      <c r="B696" s="149" t="s">
        <v>697</v>
      </c>
      <c r="C696" s="149" t="s">
        <v>636</v>
      </c>
      <c r="D696" s="149" t="s">
        <v>703</v>
      </c>
      <c r="E696" s="149" t="s">
        <v>2</v>
      </c>
      <c r="F696" s="149" t="s">
        <v>79</v>
      </c>
      <c r="G696" s="149" t="s">
        <v>176</v>
      </c>
      <c r="H696" s="149"/>
      <c r="I696" s="149" t="s">
        <v>164</v>
      </c>
      <c r="J696" s="149" t="s">
        <v>661</v>
      </c>
      <c r="K696" s="149" t="s">
        <v>639</v>
      </c>
      <c r="L696" s="150">
        <v>3036141.25</v>
      </c>
      <c r="M696" s="150">
        <v>2914667.86</v>
      </c>
      <c r="N696" s="150">
        <v>3036141.25</v>
      </c>
      <c r="O696" s="151">
        <v>14</v>
      </c>
      <c r="Q696" s="121"/>
    </row>
    <row r="697" spans="1:17" ht="12.75">
      <c r="A697" s="149" t="s">
        <v>645</v>
      </c>
      <c r="B697" s="149" t="s">
        <v>697</v>
      </c>
      <c r="C697" s="149" t="s">
        <v>636</v>
      </c>
      <c r="D697" s="149" t="s">
        <v>703</v>
      </c>
      <c r="E697" s="149" t="s">
        <v>2</v>
      </c>
      <c r="F697" s="149" t="s">
        <v>79</v>
      </c>
      <c r="G697" s="149" t="s">
        <v>176</v>
      </c>
      <c r="H697" s="149"/>
      <c r="I697" s="149" t="s">
        <v>176</v>
      </c>
      <c r="J697" s="149" t="s">
        <v>656</v>
      </c>
      <c r="K697" s="149" t="s">
        <v>639</v>
      </c>
      <c r="L697" s="150">
        <v>368823.27</v>
      </c>
      <c r="M697" s="150">
        <v>368823.27</v>
      </c>
      <c r="N697" s="150">
        <v>368823.27</v>
      </c>
      <c r="O697" s="151">
        <v>2</v>
      </c>
      <c r="Q697" s="121"/>
    </row>
    <row r="698" spans="1:17" ht="12.75">
      <c r="A698" s="149" t="s">
        <v>645</v>
      </c>
      <c r="B698" s="149" t="s">
        <v>697</v>
      </c>
      <c r="C698" s="149" t="s">
        <v>636</v>
      </c>
      <c r="D698" s="149" t="s">
        <v>703</v>
      </c>
      <c r="E698" s="149" t="s">
        <v>2</v>
      </c>
      <c r="F698" s="149" t="s">
        <v>79</v>
      </c>
      <c r="G698" s="149" t="s">
        <v>176</v>
      </c>
      <c r="H698" s="149"/>
      <c r="I698" s="149" t="s">
        <v>176</v>
      </c>
      <c r="J698" s="149" t="s">
        <v>653</v>
      </c>
      <c r="K698" s="149" t="s">
        <v>639</v>
      </c>
      <c r="L698" s="150">
        <v>444245.65</v>
      </c>
      <c r="M698" s="150">
        <v>377608.69</v>
      </c>
      <c r="N698" s="150">
        <v>444245.65</v>
      </c>
      <c r="O698" s="151">
        <v>1</v>
      </c>
      <c r="Q698" s="121"/>
    </row>
    <row r="699" spans="1:17" ht="12.75">
      <c r="A699" s="149" t="s">
        <v>645</v>
      </c>
      <c r="B699" s="149" t="s">
        <v>697</v>
      </c>
      <c r="C699" s="149" t="s">
        <v>636</v>
      </c>
      <c r="D699" s="149" t="s">
        <v>703</v>
      </c>
      <c r="E699" s="149" t="s">
        <v>2</v>
      </c>
      <c r="F699" s="149" t="s">
        <v>79</v>
      </c>
      <c r="G699" s="149" t="s">
        <v>176</v>
      </c>
      <c r="H699" s="149"/>
      <c r="I699" s="149" t="s">
        <v>176</v>
      </c>
      <c r="J699" s="149" t="s">
        <v>661</v>
      </c>
      <c r="K699" s="149" t="s">
        <v>639</v>
      </c>
      <c r="L699" s="150">
        <v>866694.16</v>
      </c>
      <c r="M699" s="150">
        <v>821580.58</v>
      </c>
      <c r="N699" s="150">
        <v>866694.16</v>
      </c>
      <c r="O699" s="151">
        <v>5</v>
      </c>
      <c r="Q699" s="121"/>
    </row>
    <row r="700" spans="1:17" ht="12.75">
      <c r="A700" s="149" t="s">
        <v>645</v>
      </c>
      <c r="B700" s="149" t="s">
        <v>697</v>
      </c>
      <c r="C700" s="149" t="s">
        <v>636</v>
      </c>
      <c r="D700" s="149" t="s">
        <v>703</v>
      </c>
      <c r="E700" s="149" t="s">
        <v>2</v>
      </c>
      <c r="F700" s="149" t="s">
        <v>79</v>
      </c>
      <c r="G700" s="149" t="s">
        <v>176</v>
      </c>
      <c r="H700" s="149"/>
      <c r="I700" s="149" t="s">
        <v>176</v>
      </c>
      <c r="J700" s="149" t="s">
        <v>644</v>
      </c>
      <c r="K700" s="149" t="s">
        <v>639</v>
      </c>
      <c r="L700" s="150">
        <v>568948.11</v>
      </c>
      <c r="M700" s="150">
        <v>540325</v>
      </c>
      <c r="N700" s="150">
        <v>568948.11</v>
      </c>
      <c r="O700" s="151">
        <v>2</v>
      </c>
      <c r="Q700" s="121"/>
    </row>
    <row r="701" spans="1:17" ht="12.75">
      <c r="A701" s="149" t="s">
        <v>645</v>
      </c>
      <c r="B701" s="149" t="s">
        <v>697</v>
      </c>
      <c r="C701" s="149" t="s">
        <v>636</v>
      </c>
      <c r="D701" s="149" t="s">
        <v>703</v>
      </c>
      <c r="E701" s="149" t="s">
        <v>2</v>
      </c>
      <c r="F701" s="149" t="s">
        <v>79</v>
      </c>
      <c r="G701" s="149" t="s">
        <v>176</v>
      </c>
      <c r="H701" s="149"/>
      <c r="I701" s="149" t="s">
        <v>640</v>
      </c>
      <c r="J701" s="149" t="s">
        <v>656</v>
      </c>
      <c r="K701" s="149" t="s">
        <v>639</v>
      </c>
      <c r="L701" s="150">
        <v>283900.88</v>
      </c>
      <c r="M701" s="150">
        <v>283900.88</v>
      </c>
      <c r="N701" s="150">
        <v>283900.88</v>
      </c>
      <c r="O701" s="151">
        <v>4</v>
      </c>
      <c r="Q701" s="121"/>
    </row>
    <row r="702" spans="1:17" ht="12.75">
      <c r="A702" s="149" t="s">
        <v>645</v>
      </c>
      <c r="B702" s="149" t="s">
        <v>697</v>
      </c>
      <c r="C702" s="149" t="s">
        <v>636</v>
      </c>
      <c r="D702" s="149" t="s">
        <v>703</v>
      </c>
      <c r="E702" s="149" t="s">
        <v>2</v>
      </c>
      <c r="F702" s="149" t="s">
        <v>79</v>
      </c>
      <c r="G702" s="149" t="s">
        <v>176</v>
      </c>
      <c r="H702" s="149"/>
      <c r="I702" s="149" t="s">
        <v>640</v>
      </c>
      <c r="J702" s="149" t="s">
        <v>653</v>
      </c>
      <c r="K702" s="149" t="s">
        <v>639</v>
      </c>
      <c r="L702" s="150">
        <v>1219251.8900000001</v>
      </c>
      <c r="M702" s="150">
        <v>1092732.8699999999</v>
      </c>
      <c r="N702" s="150">
        <v>1219251.8900000001</v>
      </c>
      <c r="O702" s="151">
        <v>6</v>
      </c>
      <c r="Q702" s="121"/>
    </row>
    <row r="703" spans="1:17" ht="12.75">
      <c r="A703" s="149" t="s">
        <v>645</v>
      </c>
      <c r="B703" s="149" t="s">
        <v>697</v>
      </c>
      <c r="C703" s="149" t="s">
        <v>636</v>
      </c>
      <c r="D703" s="149" t="s">
        <v>703</v>
      </c>
      <c r="E703" s="149" t="s">
        <v>2</v>
      </c>
      <c r="F703" s="149" t="s">
        <v>79</v>
      </c>
      <c r="G703" s="149" t="s">
        <v>176</v>
      </c>
      <c r="H703" s="149"/>
      <c r="I703" s="149" t="s">
        <v>640</v>
      </c>
      <c r="J703" s="149" t="s">
        <v>642</v>
      </c>
      <c r="K703" s="149" t="s">
        <v>639</v>
      </c>
      <c r="L703" s="150">
        <v>1690395.21</v>
      </c>
      <c r="M703" s="150">
        <v>1690395.21</v>
      </c>
      <c r="N703" s="150">
        <v>1690395.21</v>
      </c>
      <c r="O703" s="151">
        <v>1</v>
      </c>
      <c r="Q703" s="121"/>
    </row>
    <row r="704" spans="1:17" ht="12.75">
      <c r="A704" s="149" t="s">
        <v>645</v>
      </c>
      <c r="B704" s="149" t="s">
        <v>697</v>
      </c>
      <c r="C704" s="149" t="s">
        <v>636</v>
      </c>
      <c r="D704" s="149" t="s">
        <v>703</v>
      </c>
      <c r="E704" s="149" t="s">
        <v>2</v>
      </c>
      <c r="F704" s="149" t="s">
        <v>79</v>
      </c>
      <c r="G704" s="149" t="s">
        <v>176</v>
      </c>
      <c r="H704" s="149"/>
      <c r="I704" s="149" t="s">
        <v>640</v>
      </c>
      <c r="J704" s="149" t="s">
        <v>661</v>
      </c>
      <c r="K704" s="149" t="s">
        <v>639</v>
      </c>
      <c r="L704" s="150">
        <v>4274773.51</v>
      </c>
      <c r="M704" s="150">
        <v>4274146.8899999997</v>
      </c>
      <c r="N704" s="150">
        <v>4274773.51</v>
      </c>
      <c r="O704" s="151">
        <v>13</v>
      </c>
      <c r="Q704" s="121"/>
    </row>
    <row r="705" spans="1:17" ht="12.75">
      <c r="A705" s="149" t="s">
        <v>645</v>
      </c>
      <c r="B705" s="149" t="s">
        <v>697</v>
      </c>
      <c r="C705" s="149" t="s">
        <v>636</v>
      </c>
      <c r="D705" s="149" t="s">
        <v>703</v>
      </c>
      <c r="E705" s="149" t="s">
        <v>2</v>
      </c>
      <c r="F705" s="149" t="s">
        <v>79</v>
      </c>
      <c r="G705" s="149" t="s">
        <v>176</v>
      </c>
      <c r="H705" s="149"/>
      <c r="I705" s="149" t="s">
        <v>640</v>
      </c>
      <c r="J705" s="149" t="s">
        <v>644</v>
      </c>
      <c r="K705" s="149" t="s">
        <v>639</v>
      </c>
      <c r="L705" s="150">
        <v>1805517.0699999998</v>
      </c>
      <c r="M705" s="150">
        <v>1710974.1</v>
      </c>
      <c r="N705" s="150">
        <v>1805517.0699999998</v>
      </c>
      <c r="O705" s="151">
        <v>6</v>
      </c>
      <c r="Q705" s="121"/>
    </row>
    <row r="706" spans="1:17" ht="12.75">
      <c r="A706" s="149" t="s">
        <v>645</v>
      </c>
      <c r="B706" s="149" t="s">
        <v>697</v>
      </c>
      <c r="C706" s="149" t="s">
        <v>636</v>
      </c>
      <c r="D706" s="149" t="s">
        <v>703</v>
      </c>
      <c r="E706" s="149" t="s">
        <v>2</v>
      </c>
      <c r="F706" s="149" t="s">
        <v>176</v>
      </c>
      <c r="G706" s="149" t="s">
        <v>176</v>
      </c>
      <c r="H706" s="149"/>
      <c r="I706" s="149" t="s">
        <v>164</v>
      </c>
      <c r="J706" s="149" t="s">
        <v>644</v>
      </c>
      <c r="K706" s="149" t="s">
        <v>639</v>
      </c>
      <c r="L706" s="150">
        <v>359932.15999999997</v>
      </c>
      <c r="M706" s="150">
        <v>334631.8</v>
      </c>
      <c r="N706" s="150">
        <v>359932.15999999997</v>
      </c>
      <c r="O706" s="151">
        <v>1</v>
      </c>
      <c r="Q706" s="121"/>
    </row>
    <row r="707" spans="1:17" ht="12.75">
      <c r="A707" s="149" t="s">
        <v>645</v>
      </c>
      <c r="B707" s="149" t="s">
        <v>697</v>
      </c>
      <c r="C707" s="149" t="s">
        <v>636</v>
      </c>
      <c r="D707" s="149" t="s">
        <v>703</v>
      </c>
      <c r="E707" s="149" t="s">
        <v>2</v>
      </c>
      <c r="F707" s="149" t="s">
        <v>176</v>
      </c>
      <c r="G707" s="149" t="s">
        <v>176</v>
      </c>
      <c r="H707" s="149"/>
      <c r="I707" s="149" t="s">
        <v>640</v>
      </c>
      <c r="J707" s="149" t="s">
        <v>653</v>
      </c>
      <c r="K707" s="149" t="s">
        <v>639</v>
      </c>
      <c r="L707" s="150">
        <v>1241337.8700000001</v>
      </c>
      <c r="M707" s="150">
        <v>1085406.25</v>
      </c>
      <c r="N707" s="150">
        <v>1241337.8700000001</v>
      </c>
      <c r="O707" s="151">
        <v>5</v>
      </c>
      <c r="Q707" s="121"/>
    </row>
    <row r="708" spans="1:17" ht="12.75">
      <c r="A708" s="149" t="s">
        <v>645</v>
      </c>
      <c r="B708" s="149" t="s">
        <v>697</v>
      </c>
      <c r="C708" s="149" t="s">
        <v>636</v>
      </c>
      <c r="D708" s="149" t="s">
        <v>703</v>
      </c>
      <c r="E708" s="149" t="s">
        <v>2</v>
      </c>
      <c r="F708" s="149" t="s">
        <v>176</v>
      </c>
      <c r="G708" s="149" t="s">
        <v>176</v>
      </c>
      <c r="H708" s="149"/>
      <c r="I708" s="149" t="s">
        <v>640</v>
      </c>
      <c r="J708" s="149" t="s">
        <v>661</v>
      </c>
      <c r="K708" s="149" t="s">
        <v>639</v>
      </c>
      <c r="L708" s="150">
        <v>827028.95</v>
      </c>
      <c r="M708" s="150">
        <v>780470.6399999999</v>
      </c>
      <c r="N708" s="150">
        <v>827028.95</v>
      </c>
      <c r="O708" s="151">
        <v>2</v>
      </c>
      <c r="Q708" s="121"/>
    </row>
    <row r="709" spans="1:17" ht="12.75">
      <c r="A709" s="149" t="s">
        <v>645</v>
      </c>
      <c r="B709" s="149" t="s">
        <v>697</v>
      </c>
      <c r="C709" s="149" t="s">
        <v>636</v>
      </c>
      <c r="D709" s="149" t="s">
        <v>703</v>
      </c>
      <c r="E709" s="149" t="s">
        <v>2</v>
      </c>
      <c r="F709" s="149" t="s">
        <v>176</v>
      </c>
      <c r="G709" s="149" t="s">
        <v>176</v>
      </c>
      <c r="H709" s="149"/>
      <c r="I709" s="149" t="s">
        <v>640</v>
      </c>
      <c r="J709" s="149" t="s">
        <v>644</v>
      </c>
      <c r="K709" s="149" t="s">
        <v>639</v>
      </c>
      <c r="L709" s="150">
        <v>647958.48</v>
      </c>
      <c r="M709" s="150">
        <v>592303.59</v>
      </c>
      <c r="N709" s="150">
        <v>647958.48</v>
      </c>
      <c r="O709" s="151">
        <v>2</v>
      </c>
      <c r="Q709" s="121"/>
    </row>
    <row r="710" spans="1:17" ht="12.75">
      <c r="A710" s="149" t="s">
        <v>645</v>
      </c>
      <c r="B710" s="149" t="s">
        <v>697</v>
      </c>
      <c r="C710" s="149" t="s">
        <v>636</v>
      </c>
      <c r="D710" s="149" t="s">
        <v>704</v>
      </c>
      <c r="E710" s="149" t="s">
        <v>2</v>
      </c>
      <c r="F710" s="149" t="s">
        <v>2</v>
      </c>
      <c r="G710" s="149" t="s">
        <v>2</v>
      </c>
      <c r="H710" s="149"/>
      <c r="I710" s="149" t="s">
        <v>164</v>
      </c>
      <c r="J710" s="149" t="s">
        <v>661</v>
      </c>
      <c r="K710" s="149" t="s">
        <v>639</v>
      </c>
      <c r="L710" s="150">
        <v>1569442.33</v>
      </c>
      <c r="M710" s="150">
        <v>1489599.3599999999</v>
      </c>
      <c r="N710" s="150">
        <v>1569442.33</v>
      </c>
      <c r="O710" s="151">
        <v>4</v>
      </c>
      <c r="Q710" s="121"/>
    </row>
    <row r="711" spans="1:17" ht="12.75">
      <c r="A711" s="149" t="s">
        <v>645</v>
      </c>
      <c r="B711" s="149" t="s">
        <v>697</v>
      </c>
      <c r="C711" s="149" t="s">
        <v>636</v>
      </c>
      <c r="D711" s="149" t="s">
        <v>704</v>
      </c>
      <c r="E711" s="149" t="s">
        <v>2</v>
      </c>
      <c r="F711" s="149" t="s">
        <v>2</v>
      </c>
      <c r="G711" s="149" t="s">
        <v>2</v>
      </c>
      <c r="H711" s="149"/>
      <c r="I711" s="149" t="s">
        <v>176</v>
      </c>
      <c r="J711" s="149" t="s">
        <v>656</v>
      </c>
      <c r="K711" s="149" t="s">
        <v>639</v>
      </c>
      <c r="L711" s="150">
        <v>356418.24</v>
      </c>
      <c r="M711" s="150">
        <v>356418.24</v>
      </c>
      <c r="N711" s="150">
        <v>356418.24</v>
      </c>
      <c r="O711" s="151">
        <v>1</v>
      </c>
      <c r="Q711" s="121"/>
    </row>
    <row r="712" spans="1:17" ht="12.75">
      <c r="A712" s="149" t="s">
        <v>645</v>
      </c>
      <c r="B712" s="149" t="s">
        <v>697</v>
      </c>
      <c r="C712" s="149" t="s">
        <v>636</v>
      </c>
      <c r="D712" s="149" t="s">
        <v>704</v>
      </c>
      <c r="E712" s="149" t="s">
        <v>2</v>
      </c>
      <c r="F712" s="149" t="s">
        <v>2</v>
      </c>
      <c r="G712" s="149" t="s">
        <v>2</v>
      </c>
      <c r="H712" s="149"/>
      <c r="I712" s="149" t="s">
        <v>640</v>
      </c>
      <c r="J712" s="149" t="s">
        <v>656</v>
      </c>
      <c r="K712" s="149" t="s">
        <v>639</v>
      </c>
      <c r="L712" s="150">
        <v>441760.38</v>
      </c>
      <c r="M712" s="150">
        <v>441760.38</v>
      </c>
      <c r="N712" s="150">
        <v>441760.38</v>
      </c>
      <c r="O712" s="151">
        <v>2</v>
      </c>
      <c r="Q712" s="121"/>
    </row>
    <row r="713" spans="1:17" ht="12.75">
      <c r="A713" s="149" t="s">
        <v>645</v>
      </c>
      <c r="B713" s="149" t="s">
        <v>697</v>
      </c>
      <c r="C713" s="149" t="s">
        <v>636</v>
      </c>
      <c r="D713" s="149" t="s">
        <v>704</v>
      </c>
      <c r="E713" s="149" t="s">
        <v>2</v>
      </c>
      <c r="F713" s="149" t="s">
        <v>2</v>
      </c>
      <c r="G713" s="149" t="s">
        <v>2</v>
      </c>
      <c r="H713" s="149"/>
      <c r="I713" s="149" t="s">
        <v>640</v>
      </c>
      <c r="J713" s="149" t="s">
        <v>653</v>
      </c>
      <c r="K713" s="149" t="s">
        <v>639</v>
      </c>
      <c r="L713" s="150">
        <v>132228.26999999999</v>
      </c>
      <c r="M713" s="150">
        <v>123940.29</v>
      </c>
      <c r="N713" s="150">
        <v>132228.26999999999</v>
      </c>
      <c r="O713" s="151">
        <v>1</v>
      </c>
      <c r="Q713" s="121"/>
    </row>
    <row r="714" spans="1:17" ht="12.75">
      <c r="A714" s="149" t="s">
        <v>645</v>
      </c>
      <c r="B714" s="149" t="s">
        <v>697</v>
      </c>
      <c r="C714" s="149" t="s">
        <v>636</v>
      </c>
      <c r="D714" s="149" t="s">
        <v>704</v>
      </c>
      <c r="E714" s="149" t="s">
        <v>2</v>
      </c>
      <c r="F714" s="149" t="s">
        <v>2</v>
      </c>
      <c r="G714" s="149" t="s">
        <v>2</v>
      </c>
      <c r="H714" s="149"/>
      <c r="I714" s="149" t="s">
        <v>640</v>
      </c>
      <c r="J714" s="149" t="s">
        <v>661</v>
      </c>
      <c r="K714" s="149" t="s">
        <v>639</v>
      </c>
      <c r="L714" s="150">
        <v>653561.9</v>
      </c>
      <c r="M714" s="150">
        <v>638485.34000000008</v>
      </c>
      <c r="N714" s="150">
        <v>653561.9</v>
      </c>
      <c r="O714" s="151">
        <v>2</v>
      </c>
      <c r="Q714" s="121"/>
    </row>
    <row r="715" spans="1:17" ht="12.75">
      <c r="A715" s="149" t="s">
        <v>645</v>
      </c>
      <c r="B715" s="149" t="s">
        <v>697</v>
      </c>
      <c r="C715" s="149" t="s">
        <v>636</v>
      </c>
      <c r="D715" s="149" t="s">
        <v>704</v>
      </c>
      <c r="E715" s="149" t="s">
        <v>2</v>
      </c>
      <c r="F715" s="149" t="s">
        <v>2</v>
      </c>
      <c r="G715" s="149" t="s">
        <v>176</v>
      </c>
      <c r="H715" s="149"/>
      <c r="I715" s="149" t="s">
        <v>164</v>
      </c>
      <c r="J715" s="149" t="s">
        <v>653</v>
      </c>
      <c r="K715" s="149" t="s">
        <v>639</v>
      </c>
      <c r="L715" s="150">
        <v>663192.38</v>
      </c>
      <c r="M715" s="150">
        <v>646231.25</v>
      </c>
      <c r="N715" s="150">
        <v>663192.38</v>
      </c>
      <c r="O715" s="151">
        <v>1</v>
      </c>
      <c r="Q715" s="121"/>
    </row>
    <row r="716" spans="1:17" ht="12.75">
      <c r="A716" s="149" t="s">
        <v>645</v>
      </c>
      <c r="B716" s="149" t="s">
        <v>697</v>
      </c>
      <c r="C716" s="149" t="s">
        <v>636</v>
      </c>
      <c r="D716" s="149" t="s">
        <v>704</v>
      </c>
      <c r="E716" s="149" t="s">
        <v>2</v>
      </c>
      <c r="F716" s="149" t="s">
        <v>2</v>
      </c>
      <c r="G716" s="149" t="s">
        <v>176</v>
      </c>
      <c r="H716" s="149"/>
      <c r="I716" s="149" t="s">
        <v>164</v>
      </c>
      <c r="J716" s="149" t="s">
        <v>642</v>
      </c>
      <c r="K716" s="149" t="s">
        <v>639</v>
      </c>
      <c r="L716" s="150">
        <v>2037646.65</v>
      </c>
      <c r="M716" s="150">
        <v>2037646.65</v>
      </c>
      <c r="N716" s="150">
        <v>2037646.65</v>
      </c>
      <c r="O716" s="151">
        <v>1</v>
      </c>
      <c r="Q716" s="121"/>
    </row>
    <row r="717" spans="1:17" ht="12.75">
      <c r="A717" s="149" t="s">
        <v>645</v>
      </c>
      <c r="B717" s="149" t="s">
        <v>697</v>
      </c>
      <c r="C717" s="149" t="s">
        <v>636</v>
      </c>
      <c r="D717" s="149" t="s">
        <v>704</v>
      </c>
      <c r="E717" s="149" t="s">
        <v>2</v>
      </c>
      <c r="F717" s="149" t="s">
        <v>2</v>
      </c>
      <c r="G717" s="149" t="s">
        <v>176</v>
      </c>
      <c r="H717" s="149"/>
      <c r="I717" s="149" t="s">
        <v>164</v>
      </c>
      <c r="J717" s="149" t="s">
        <v>661</v>
      </c>
      <c r="K717" s="149" t="s">
        <v>639</v>
      </c>
      <c r="L717" s="150">
        <v>2194958.79</v>
      </c>
      <c r="M717" s="150">
        <v>2095271.92</v>
      </c>
      <c r="N717" s="150">
        <v>2194958.79</v>
      </c>
      <c r="O717" s="151">
        <v>5</v>
      </c>
    </row>
    <row r="718" spans="1:17" ht="12.75">
      <c r="A718" s="149" t="s">
        <v>645</v>
      </c>
      <c r="B718" s="149" t="s">
        <v>697</v>
      </c>
      <c r="C718" s="149" t="s">
        <v>636</v>
      </c>
      <c r="D718" s="149" t="s">
        <v>704</v>
      </c>
      <c r="E718" s="149" t="s">
        <v>2</v>
      </c>
      <c r="F718" s="149" t="s">
        <v>2</v>
      </c>
      <c r="G718" s="149" t="s">
        <v>176</v>
      </c>
      <c r="H718" s="149"/>
      <c r="I718" s="149" t="s">
        <v>640</v>
      </c>
      <c r="J718" s="149" t="s">
        <v>656</v>
      </c>
      <c r="K718" s="149" t="s">
        <v>639</v>
      </c>
      <c r="L718" s="150">
        <v>660132.58000000007</v>
      </c>
      <c r="M718" s="150">
        <v>660132.58000000007</v>
      </c>
      <c r="N718" s="150">
        <v>660132.58000000007</v>
      </c>
      <c r="O718" s="151">
        <v>2</v>
      </c>
    </row>
    <row r="719" spans="1:17" ht="12.75">
      <c r="A719" s="149" t="s">
        <v>645</v>
      </c>
      <c r="B719" s="149" t="s">
        <v>697</v>
      </c>
      <c r="C719" s="149" t="s">
        <v>636</v>
      </c>
      <c r="D719" s="149" t="s">
        <v>704</v>
      </c>
      <c r="E719" s="149" t="s">
        <v>2</v>
      </c>
      <c r="F719" s="149" t="s">
        <v>2</v>
      </c>
      <c r="G719" s="149" t="s">
        <v>176</v>
      </c>
      <c r="H719" s="149"/>
      <c r="I719" s="149" t="s">
        <v>640</v>
      </c>
      <c r="J719" s="149" t="s">
        <v>642</v>
      </c>
      <c r="K719" s="149" t="s">
        <v>639</v>
      </c>
      <c r="L719" s="150">
        <v>1605389.65</v>
      </c>
      <c r="M719" s="150">
        <v>1525111.26</v>
      </c>
      <c r="N719" s="150">
        <v>1605389.65</v>
      </c>
      <c r="O719" s="151">
        <v>3</v>
      </c>
    </row>
    <row r="720" spans="1:17" ht="12.75">
      <c r="A720" s="149" t="s">
        <v>645</v>
      </c>
      <c r="B720" s="149" t="s">
        <v>697</v>
      </c>
      <c r="C720" s="149" t="s">
        <v>636</v>
      </c>
      <c r="D720" s="149" t="s">
        <v>704</v>
      </c>
      <c r="E720" s="149" t="s">
        <v>2</v>
      </c>
      <c r="F720" s="149" t="s">
        <v>2</v>
      </c>
      <c r="G720" s="149" t="s">
        <v>176</v>
      </c>
      <c r="H720" s="149"/>
      <c r="I720" s="149" t="s">
        <v>640</v>
      </c>
      <c r="J720" s="149" t="s">
        <v>661</v>
      </c>
      <c r="K720" s="149" t="s">
        <v>639</v>
      </c>
      <c r="L720" s="150">
        <v>2428781.3299999996</v>
      </c>
      <c r="M720" s="150">
        <v>2318498.77</v>
      </c>
      <c r="N720" s="150">
        <v>2428781.3299999996</v>
      </c>
      <c r="O720" s="151">
        <v>8</v>
      </c>
    </row>
    <row r="721" spans="1:15" ht="12.75">
      <c r="A721" s="149" t="s">
        <v>645</v>
      </c>
      <c r="B721" s="149" t="s">
        <v>697</v>
      </c>
      <c r="C721" s="149" t="s">
        <v>636</v>
      </c>
      <c r="D721" s="149" t="s">
        <v>704</v>
      </c>
      <c r="E721" s="149" t="s">
        <v>2</v>
      </c>
      <c r="F721" s="149" t="s">
        <v>2</v>
      </c>
      <c r="G721" s="149" t="s">
        <v>176</v>
      </c>
      <c r="H721" s="149"/>
      <c r="I721" s="149" t="s">
        <v>640</v>
      </c>
      <c r="J721" s="149" t="s">
        <v>644</v>
      </c>
      <c r="K721" s="149" t="s">
        <v>639</v>
      </c>
      <c r="L721" s="150">
        <v>992153.15</v>
      </c>
      <c r="M721" s="150">
        <v>992153.15</v>
      </c>
      <c r="N721" s="150">
        <v>992153.15</v>
      </c>
      <c r="O721" s="151">
        <v>1</v>
      </c>
    </row>
    <row r="722" spans="1:15" ht="12.75">
      <c r="A722" s="149" t="s">
        <v>645</v>
      </c>
      <c r="B722" s="149" t="s">
        <v>697</v>
      </c>
      <c r="C722" s="149" t="s">
        <v>636</v>
      </c>
      <c r="D722" s="149" t="s">
        <v>704</v>
      </c>
      <c r="E722" s="149" t="s">
        <v>2</v>
      </c>
      <c r="F722" s="149" t="s">
        <v>72</v>
      </c>
      <c r="G722" s="149" t="s">
        <v>2</v>
      </c>
      <c r="H722" s="149"/>
      <c r="I722" s="149" t="s">
        <v>164</v>
      </c>
      <c r="J722" s="149" t="s">
        <v>661</v>
      </c>
      <c r="K722" s="149" t="s">
        <v>639</v>
      </c>
      <c r="L722" s="150">
        <v>462668.84</v>
      </c>
      <c r="M722" s="150">
        <v>437933.86</v>
      </c>
      <c r="N722" s="150">
        <v>462668.84</v>
      </c>
      <c r="O722" s="151">
        <v>1</v>
      </c>
    </row>
    <row r="723" spans="1:15" ht="12.75">
      <c r="A723" s="149" t="s">
        <v>645</v>
      </c>
      <c r="B723" s="149" t="s">
        <v>697</v>
      </c>
      <c r="C723" s="149" t="s">
        <v>636</v>
      </c>
      <c r="D723" s="149" t="s">
        <v>704</v>
      </c>
      <c r="E723" s="149" t="s">
        <v>2</v>
      </c>
      <c r="F723" s="149" t="s">
        <v>72</v>
      </c>
      <c r="G723" s="149" t="s">
        <v>2</v>
      </c>
      <c r="H723" s="149"/>
      <c r="I723" s="149" t="s">
        <v>640</v>
      </c>
      <c r="J723" s="149" t="s">
        <v>656</v>
      </c>
      <c r="K723" s="149" t="s">
        <v>639</v>
      </c>
      <c r="L723" s="150">
        <v>479682.83999999997</v>
      </c>
      <c r="M723" s="150">
        <v>478929.01</v>
      </c>
      <c r="N723" s="150">
        <v>479682.83999999997</v>
      </c>
      <c r="O723" s="151">
        <v>3</v>
      </c>
    </row>
    <row r="724" spans="1:15" ht="12.75">
      <c r="A724" s="149" t="s">
        <v>645</v>
      </c>
      <c r="B724" s="149" t="s">
        <v>697</v>
      </c>
      <c r="C724" s="149" t="s">
        <v>636</v>
      </c>
      <c r="D724" s="149" t="s">
        <v>704</v>
      </c>
      <c r="E724" s="149" t="s">
        <v>2</v>
      </c>
      <c r="F724" s="149" t="s">
        <v>72</v>
      </c>
      <c r="G724" s="149" t="s">
        <v>2</v>
      </c>
      <c r="H724" s="149"/>
      <c r="I724" s="149" t="s">
        <v>640</v>
      </c>
      <c r="J724" s="149" t="s">
        <v>661</v>
      </c>
      <c r="K724" s="149" t="s">
        <v>639</v>
      </c>
      <c r="L724" s="150">
        <v>315110.48</v>
      </c>
      <c r="M724" s="150">
        <v>309268.31</v>
      </c>
      <c r="N724" s="150">
        <v>315110.48</v>
      </c>
      <c r="O724" s="151">
        <v>2</v>
      </c>
    </row>
    <row r="725" spans="1:15" ht="12.75">
      <c r="A725" s="149" t="s">
        <v>645</v>
      </c>
      <c r="B725" s="149" t="s">
        <v>697</v>
      </c>
      <c r="C725" s="149" t="s">
        <v>636</v>
      </c>
      <c r="D725" s="149" t="s">
        <v>704</v>
      </c>
      <c r="E725" s="149" t="s">
        <v>2</v>
      </c>
      <c r="F725" s="149" t="s">
        <v>72</v>
      </c>
      <c r="G725" s="149" t="s">
        <v>2</v>
      </c>
      <c r="H725" s="149"/>
      <c r="I725" s="149" t="s">
        <v>640</v>
      </c>
      <c r="J725" s="149" t="s">
        <v>644</v>
      </c>
      <c r="K725" s="149" t="s">
        <v>639</v>
      </c>
      <c r="L725" s="150">
        <v>1078898.3599999999</v>
      </c>
      <c r="M725" s="150">
        <v>1024470.8099999999</v>
      </c>
      <c r="N725" s="150">
        <v>1078898.3599999999</v>
      </c>
      <c r="O725" s="151">
        <v>3</v>
      </c>
    </row>
    <row r="726" spans="1:15" ht="12.75">
      <c r="A726" s="149" t="s">
        <v>645</v>
      </c>
      <c r="B726" s="149" t="s">
        <v>697</v>
      </c>
      <c r="C726" s="149" t="s">
        <v>636</v>
      </c>
      <c r="D726" s="149" t="s">
        <v>704</v>
      </c>
      <c r="E726" s="149" t="s">
        <v>2</v>
      </c>
      <c r="F726" s="149" t="s">
        <v>72</v>
      </c>
      <c r="G726" s="149" t="s">
        <v>176</v>
      </c>
      <c r="H726" s="149"/>
      <c r="I726" s="149" t="s">
        <v>164</v>
      </c>
      <c r="J726" s="149" t="s">
        <v>656</v>
      </c>
      <c r="K726" s="149" t="s">
        <v>639</v>
      </c>
      <c r="L726" s="150">
        <v>1390247.71</v>
      </c>
      <c r="M726" s="150">
        <v>1390247.71</v>
      </c>
      <c r="N726" s="150">
        <v>1390247.71</v>
      </c>
      <c r="O726" s="151">
        <v>6</v>
      </c>
    </row>
    <row r="727" spans="1:15" ht="12.75">
      <c r="A727" s="149" t="s">
        <v>645</v>
      </c>
      <c r="B727" s="149" t="s">
        <v>697</v>
      </c>
      <c r="C727" s="149" t="s">
        <v>636</v>
      </c>
      <c r="D727" s="149" t="s">
        <v>704</v>
      </c>
      <c r="E727" s="149" t="s">
        <v>2</v>
      </c>
      <c r="F727" s="149" t="s">
        <v>72</v>
      </c>
      <c r="G727" s="149" t="s">
        <v>176</v>
      </c>
      <c r="H727" s="149"/>
      <c r="I727" s="149" t="s">
        <v>164</v>
      </c>
      <c r="J727" s="149" t="s">
        <v>642</v>
      </c>
      <c r="K727" s="149" t="s">
        <v>639</v>
      </c>
      <c r="L727" s="150">
        <v>2553005.46</v>
      </c>
      <c r="M727" s="150">
        <v>2462274.63</v>
      </c>
      <c r="N727" s="150">
        <v>2553005.46</v>
      </c>
      <c r="O727" s="151">
        <v>4</v>
      </c>
    </row>
    <row r="728" spans="1:15" ht="12.75">
      <c r="A728" s="149" t="s">
        <v>645</v>
      </c>
      <c r="B728" s="149" t="s">
        <v>697</v>
      </c>
      <c r="C728" s="149" t="s">
        <v>636</v>
      </c>
      <c r="D728" s="149" t="s">
        <v>704</v>
      </c>
      <c r="E728" s="149" t="s">
        <v>2</v>
      </c>
      <c r="F728" s="149" t="s">
        <v>72</v>
      </c>
      <c r="G728" s="149" t="s">
        <v>176</v>
      </c>
      <c r="H728" s="149"/>
      <c r="I728" s="149" t="s">
        <v>164</v>
      </c>
      <c r="J728" s="149" t="s">
        <v>661</v>
      </c>
      <c r="K728" s="149" t="s">
        <v>639</v>
      </c>
      <c r="L728" s="150">
        <v>5005372.82</v>
      </c>
      <c r="M728" s="150">
        <v>4795676.55</v>
      </c>
      <c r="N728" s="150">
        <v>5005372.82</v>
      </c>
      <c r="O728" s="151">
        <v>10</v>
      </c>
    </row>
    <row r="729" spans="1:15" ht="12.75">
      <c r="A729" s="149" t="s">
        <v>645</v>
      </c>
      <c r="B729" s="149" t="s">
        <v>697</v>
      </c>
      <c r="C729" s="149" t="s">
        <v>636</v>
      </c>
      <c r="D729" s="149" t="s">
        <v>704</v>
      </c>
      <c r="E729" s="149" t="s">
        <v>2</v>
      </c>
      <c r="F729" s="149" t="s">
        <v>72</v>
      </c>
      <c r="G729" s="149" t="s">
        <v>176</v>
      </c>
      <c r="H729" s="149"/>
      <c r="I729" s="149" t="s">
        <v>164</v>
      </c>
      <c r="J729" s="149" t="s">
        <v>644</v>
      </c>
      <c r="K729" s="149" t="s">
        <v>639</v>
      </c>
      <c r="L729" s="150">
        <v>456994.58</v>
      </c>
      <c r="M729" s="150">
        <v>433994.11</v>
      </c>
      <c r="N729" s="150">
        <v>456994.58</v>
      </c>
      <c r="O729" s="151">
        <v>2</v>
      </c>
    </row>
    <row r="730" spans="1:15" ht="12.75">
      <c r="A730" s="149" t="s">
        <v>645</v>
      </c>
      <c r="B730" s="149" t="s">
        <v>697</v>
      </c>
      <c r="C730" s="149" t="s">
        <v>636</v>
      </c>
      <c r="D730" s="149" t="s">
        <v>704</v>
      </c>
      <c r="E730" s="149" t="s">
        <v>2</v>
      </c>
      <c r="F730" s="149" t="s">
        <v>72</v>
      </c>
      <c r="G730" s="149" t="s">
        <v>176</v>
      </c>
      <c r="H730" s="149"/>
      <c r="I730" s="149" t="s">
        <v>176</v>
      </c>
      <c r="J730" s="149" t="s">
        <v>656</v>
      </c>
      <c r="K730" s="149" t="s">
        <v>639</v>
      </c>
      <c r="L730" s="150">
        <v>600697.82000000007</v>
      </c>
      <c r="M730" s="150">
        <v>600697.82000000007</v>
      </c>
      <c r="N730" s="150">
        <v>600697.82000000007</v>
      </c>
      <c r="O730" s="151">
        <v>2</v>
      </c>
    </row>
    <row r="731" spans="1:15" ht="12.75">
      <c r="A731" s="149" t="s">
        <v>645</v>
      </c>
      <c r="B731" s="149" t="s">
        <v>697</v>
      </c>
      <c r="C731" s="149" t="s">
        <v>636</v>
      </c>
      <c r="D731" s="149" t="s">
        <v>704</v>
      </c>
      <c r="E731" s="149" t="s">
        <v>2</v>
      </c>
      <c r="F731" s="149" t="s">
        <v>72</v>
      </c>
      <c r="G731" s="149" t="s">
        <v>176</v>
      </c>
      <c r="H731" s="149"/>
      <c r="I731" s="149" t="s">
        <v>176</v>
      </c>
      <c r="J731" s="149" t="s">
        <v>642</v>
      </c>
      <c r="K731" s="149" t="s">
        <v>639</v>
      </c>
      <c r="L731" s="150">
        <v>617685.32999999996</v>
      </c>
      <c r="M731" s="150">
        <v>586801.06000000006</v>
      </c>
      <c r="N731" s="150">
        <v>617685.32999999996</v>
      </c>
      <c r="O731" s="151">
        <v>1</v>
      </c>
    </row>
    <row r="732" spans="1:15" ht="12.75">
      <c r="A732" s="149" t="s">
        <v>645</v>
      </c>
      <c r="B732" s="149" t="s">
        <v>697</v>
      </c>
      <c r="C732" s="149" t="s">
        <v>636</v>
      </c>
      <c r="D732" s="149" t="s">
        <v>704</v>
      </c>
      <c r="E732" s="149" t="s">
        <v>2</v>
      </c>
      <c r="F732" s="149" t="s">
        <v>72</v>
      </c>
      <c r="G732" s="149" t="s">
        <v>176</v>
      </c>
      <c r="H732" s="149"/>
      <c r="I732" s="149" t="s">
        <v>640</v>
      </c>
      <c r="J732" s="149" t="s">
        <v>656</v>
      </c>
      <c r="K732" s="149" t="s">
        <v>639</v>
      </c>
      <c r="L732" s="150">
        <v>975592.2</v>
      </c>
      <c r="M732" s="150">
        <v>975592.2</v>
      </c>
      <c r="N732" s="150">
        <v>975592.2</v>
      </c>
      <c r="O732" s="151">
        <v>4</v>
      </c>
    </row>
    <row r="733" spans="1:15" ht="12.75">
      <c r="A733" s="149" t="s">
        <v>645</v>
      </c>
      <c r="B733" s="149" t="s">
        <v>697</v>
      </c>
      <c r="C733" s="149" t="s">
        <v>636</v>
      </c>
      <c r="D733" s="149" t="s">
        <v>704</v>
      </c>
      <c r="E733" s="149" t="s">
        <v>2</v>
      </c>
      <c r="F733" s="149" t="s">
        <v>72</v>
      </c>
      <c r="G733" s="149" t="s">
        <v>176</v>
      </c>
      <c r="H733" s="149"/>
      <c r="I733" s="149" t="s">
        <v>640</v>
      </c>
      <c r="J733" s="149" t="s">
        <v>653</v>
      </c>
      <c r="K733" s="149" t="s">
        <v>639</v>
      </c>
      <c r="L733" s="150">
        <v>385344.73000000004</v>
      </c>
      <c r="M733" s="150">
        <v>373643.52000000002</v>
      </c>
      <c r="N733" s="150">
        <v>385344.73000000004</v>
      </c>
      <c r="O733" s="151">
        <v>2</v>
      </c>
    </row>
    <row r="734" spans="1:15" ht="12.75">
      <c r="A734" s="149" t="s">
        <v>645</v>
      </c>
      <c r="B734" s="149" t="s">
        <v>697</v>
      </c>
      <c r="C734" s="149" t="s">
        <v>636</v>
      </c>
      <c r="D734" s="149" t="s">
        <v>704</v>
      </c>
      <c r="E734" s="149" t="s">
        <v>2</v>
      </c>
      <c r="F734" s="149" t="s">
        <v>72</v>
      </c>
      <c r="G734" s="149" t="s">
        <v>176</v>
      </c>
      <c r="H734" s="149"/>
      <c r="I734" s="149" t="s">
        <v>640</v>
      </c>
      <c r="J734" s="149" t="s">
        <v>642</v>
      </c>
      <c r="K734" s="149" t="s">
        <v>639</v>
      </c>
      <c r="L734" s="150">
        <v>2574619.17</v>
      </c>
      <c r="M734" s="150">
        <v>2525679.3199999998</v>
      </c>
      <c r="N734" s="150">
        <v>2574619.17</v>
      </c>
      <c r="O734" s="151">
        <v>6</v>
      </c>
    </row>
    <row r="735" spans="1:15" ht="12.75">
      <c r="A735" s="149" t="s">
        <v>645</v>
      </c>
      <c r="B735" s="149" t="s">
        <v>697</v>
      </c>
      <c r="C735" s="149" t="s">
        <v>636</v>
      </c>
      <c r="D735" s="149" t="s">
        <v>704</v>
      </c>
      <c r="E735" s="149" t="s">
        <v>2</v>
      </c>
      <c r="F735" s="149" t="s">
        <v>72</v>
      </c>
      <c r="G735" s="149" t="s">
        <v>176</v>
      </c>
      <c r="H735" s="149"/>
      <c r="I735" s="149" t="s">
        <v>640</v>
      </c>
      <c r="J735" s="149" t="s">
        <v>661</v>
      </c>
      <c r="K735" s="149" t="s">
        <v>639</v>
      </c>
      <c r="L735" s="150">
        <v>2706393.15</v>
      </c>
      <c r="M735" s="150">
        <v>2637816.2899999996</v>
      </c>
      <c r="N735" s="150">
        <v>2706393.15</v>
      </c>
      <c r="O735" s="151">
        <v>9</v>
      </c>
    </row>
    <row r="736" spans="1:15" ht="12.75">
      <c r="A736" s="149" t="s">
        <v>645</v>
      </c>
      <c r="B736" s="149" t="s">
        <v>697</v>
      </c>
      <c r="C736" s="149" t="s">
        <v>636</v>
      </c>
      <c r="D736" s="149" t="s">
        <v>704</v>
      </c>
      <c r="E736" s="149" t="s">
        <v>2</v>
      </c>
      <c r="F736" s="149" t="s">
        <v>72</v>
      </c>
      <c r="G736" s="149" t="s">
        <v>176</v>
      </c>
      <c r="H736" s="149"/>
      <c r="I736" s="149" t="s">
        <v>640</v>
      </c>
      <c r="J736" s="149" t="s">
        <v>644</v>
      </c>
      <c r="K736" s="149" t="s">
        <v>639</v>
      </c>
      <c r="L736" s="150">
        <v>4563180.57</v>
      </c>
      <c r="M736" s="150">
        <v>4066072.6100000003</v>
      </c>
      <c r="N736" s="150">
        <v>4563180.57</v>
      </c>
      <c r="O736" s="151">
        <v>5</v>
      </c>
    </row>
    <row r="737" spans="1:15" ht="12.75">
      <c r="A737" s="149" t="s">
        <v>645</v>
      </c>
      <c r="B737" s="149" t="s">
        <v>697</v>
      </c>
      <c r="C737" s="149" t="s">
        <v>636</v>
      </c>
      <c r="D737" s="149" t="s">
        <v>704</v>
      </c>
      <c r="E737" s="149" t="s">
        <v>2</v>
      </c>
      <c r="F737" s="149" t="s">
        <v>79</v>
      </c>
      <c r="G737" s="149" t="s">
        <v>176</v>
      </c>
      <c r="H737" s="149"/>
      <c r="I737" s="149" t="s">
        <v>72</v>
      </c>
      <c r="J737" s="149" t="s">
        <v>661</v>
      </c>
      <c r="K737" s="149" t="s">
        <v>639</v>
      </c>
      <c r="L737" s="150">
        <v>409482.87</v>
      </c>
      <c r="M737" s="150">
        <v>409482.87</v>
      </c>
      <c r="N737" s="150">
        <v>409482.87</v>
      </c>
      <c r="O737" s="151">
        <v>1</v>
      </c>
    </row>
    <row r="738" spans="1:15" ht="12.75">
      <c r="A738" s="149" t="s">
        <v>645</v>
      </c>
      <c r="B738" s="149" t="s">
        <v>697</v>
      </c>
      <c r="C738" s="149" t="s">
        <v>636</v>
      </c>
      <c r="D738" s="149" t="s">
        <v>704</v>
      </c>
      <c r="E738" s="149" t="s">
        <v>2</v>
      </c>
      <c r="F738" s="149" t="s">
        <v>79</v>
      </c>
      <c r="G738" s="149" t="s">
        <v>176</v>
      </c>
      <c r="H738" s="149"/>
      <c r="I738" s="149" t="s">
        <v>164</v>
      </c>
      <c r="J738" s="149" t="s">
        <v>661</v>
      </c>
      <c r="K738" s="149" t="s">
        <v>639</v>
      </c>
      <c r="L738" s="150">
        <v>3028021.93</v>
      </c>
      <c r="M738" s="150">
        <v>2945803.84</v>
      </c>
      <c r="N738" s="150">
        <v>3028021.93</v>
      </c>
      <c r="O738" s="151">
        <v>7</v>
      </c>
    </row>
    <row r="739" spans="1:15" ht="12.75">
      <c r="A739" s="149" t="s">
        <v>645</v>
      </c>
      <c r="B739" s="149" t="s">
        <v>697</v>
      </c>
      <c r="C739" s="149" t="s">
        <v>636</v>
      </c>
      <c r="D739" s="149" t="s">
        <v>704</v>
      </c>
      <c r="E739" s="149" t="s">
        <v>2</v>
      </c>
      <c r="F739" s="149" t="s">
        <v>79</v>
      </c>
      <c r="G739" s="149" t="s">
        <v>176</v>
      </c>
      <c r="H739" s="149"/>
      <c r="I739" s="149" t="s">
        <v>640</v>
      </c>
      <c r="J739" s="149" t="s">
        <v>656</v>
      </c>
      <c r="K739" s="149" t="s">
        <v>639</v>
      </c>
      <c r="L739" s="150">
        <v>334396.90999999997</v>
      </c>
      <c r="M739" s="150">
        <v>334396.90999999997</v>
      </c>
      <c r="N739" s="150">
        <v>334396.90999999997</v>
      </c>
      <c r="O739" s="151">
        <v>1</v>
      </c>
    </row>
    <row r="740" spans="1:15" ht="12.75">
      <c r="A740" s="149" t="s">
        <v>645</v>
      </c>
      <c r="B740" s="149" t="s">
        <v>697</v>
      </c>
      <c r="C740" s="149" t="s">
        <v>636</v>
      </c>
      <c r="D740" s="149" t="s">
        <v>704</v>
      </c>
      <c r="E740" s="149" t="s">
        <v>2</v>
      </c>
      <c r="F740" s="149" t="s">
        <v>79</v>
      </c>
      <c r="G740" s="149" t="s">
        <v>176</v>
      </c>
      <c r="H740" s="149"/>
      <c r="I740" s="149" t="s">
        <v>640</v>
      </c>
      <c r="J740" s="149" t="s">
        <v>642</v>
      </c>
      <c r="K740" s="149" t="s">
        <v>639</v>
      </c>
      <c r="L740" s="150">
        <v>729752.41</v>
      </c>
      <c r="M740" s="150">
        <v>729752.41</v>
      </c>
      <c r="N740" s="150">
        <v>729752.41</v>
      </c>
      <c r="O740" s="151">
        <v>1</v>
      </c>
    </row>
    <row r="741" spans="1:15" ht="12.75">
      <c r="A741" s="149" t="s">
        <v>645</v>
      </c>
      <c r="B741" s="149" t="s">
        <v>697</v>
      </c>
      <c r="C741" s="149" t="s">
        <v>636</v>
      </c>
      <c r="D741" s="149" t="s">
        <v>704</v>
      </c>
      <c r="E741" s="149" t="s">
        <v>2</v>
      </c>
      <c r="F741" s="149" t="s">
        <v>79</v>
      </c>
      <c r="G741" s="149" t="s">
        <v>176</v>
      </c>
      <c r="H741" s="149"/>
      <c r="I741" s="149" t="s">
        <v>640</v>
      </c>
      <c r="J741" s="149" t="s">
        <v>661</v>
      </c>
      <c r="K741" s="149" t="s">
        <v>639</v>
      </c>
      <c r="L741" s="150">
        <v>4020336.28</v>
      </c>
      <c r="M741" s="150">
        <v>3864593.77</v>
      </c>
      <c r="N741" s="150">
        <v>4020336.28</v>
      </c>
      <c r="O741" s="151">
        <v>13</v>
      </c>
    </row>
    <row r="742" spans="1:15" ht="12.75">
      <c r="A742" s="149" t="s">
        <v>645</v>
      </c>
      <c r="B742" s="149" t="s">
        <v>697</v>
      </c>
      <c r="C742" s="149" t="s">
        <v>636</v>
      </c>
      <c r="D742" s="149" t="s">
        <v>704</v>
      </c>
      <c r="E742" s="149" t="s">
        <v>2</v>
      </c>
      <c r="F742" s="149" t="s">
        <v>176</v>
      </c>
      <c r="G742" s="149" t="s">
        <v>176</v>
      </c>
      <c r="H742" s="149"/>
      <c r="I742" s="149" t="s">
        <v>640</v>
      </c>
      <c r="J742" s="149" t="s">
        <v>656</v>
      </c>
      <c r="K742" s="149" t="s">
        <v>639</v>
      </c>
      <c r="L742" s="150">
        <v>3236713.44</v>
      </c>
      <c r="M742" s="150">
        <v>3236713.44</v>
      </c>
      <c r="N742" s="150">
        <v>3236713.44</v>
      </c>
      <c r="O742" s="151">
        <v>1</v>
      </c>
    </row>
    <row r="743" spans="1:15" ht="12.75">
      <c r="A743" s="149" t="s">
        <v>645</v>
      </c>
      <c r="B743" s="149" t="s">
        <v>697</v>
      </c>
      <c r="C743" s="149" t="s">
        <v>636</v>
      </c>
      <c r="D743" s="149" t="s">
        <v>704</v>
      </c>
      <c r="E743" s="149" t="s">
        <v>2</v>
      </c>
      <c r="F743" s="149" t="s">
        <v>176</v>
      </c>
      <c r="G743" s="149" t="s">
        <v>176</v>
      </c>
      <c r="H743" s="149"/>
      <c r="I743" s="149" t="s">
        <v>640</v>
      </c>
      <c r="J743" s="149" t="s">
        <v>642</v>
      </c>
      <c r="K743" s="149" t="s">
        <v>639</v>
      </c>
      <c r="L743" s="150">
        <v>5676440.3499999996</v>
      </c>
      <c r="M743" s="150">
        <v>5549203.6799999997</v>
      </c>
      <c r="N743" s="150">
        <v>5676440.3499999996</v>
      </c>
      <c r="O743" s="151">
        <v>4</v>
      </c>
    </row>
    <row r="744" spans="1:15" ht="12.75">
      <c r="A744" s="149" t="s">
        <v>645</v>
      </c>
      <c r="B744" s="149" t="s">
        <v>697</v>
      </c>
      <c r="C744" s="149" t="s">
        <v>636</v>
      </c>
      <c r="D744" s="149" t="s">
        <v>705</v>
      </c>
      <c r="E744" s="149" t="s">
        <v>2</v>
      </c>
      <c r="F744" s="149" t="s">
        <v>2</v>
      </c>
      <c r="G744" s="149" t="s">
        <v>176</v>
      </c>
      <c r="H744" s="149"/>
      <c r="I744" s="149" t="s">
        <v>640</v>
      </c>
      <c r="J744" s="149" t="s">
        <v>656</v>
      </c>
      <c r="K744" s="149" t="s">
        <v>639</v>
      </c>
      <c r="L744" s="150">
        <v>191011.84</v>
      </c>
      <c r="M744" s="150">
        <v>191011.84</v>
      </c>
      <c r="N744" s="150">
        <v>191011.84</v>
      </c>
      <c r="O744" s="151">
        <v>1</v>
      </c>
    </row>
    <row r="745" spans="1:15" ht="12.75">
      <c r="A745" s="149" t="s">
        <v>645</v>
      </c>
      <c r="B745" s="149" t="s">
        <v>697</v>
      </c>
      <c r="C745" s="149" t="s">
        <v>636</v>
      </c>
      <c r="D745" s="149" t="s">
        <v>705</v>
      </c>
      <c r="E745" s="149" t="s">
        <v>2</v>
      </c>
      <c r="F745" s="149" t="s">
        <v>72</v>
      </c>
      <c r="G745" s="149" t="s">
        <v>176</v>
      </c>
      <c r="H745" s="149"/>
      <c r="I745" s="149" t="s">
        <v>72</v>
      </c>
      <c r="J745" s="149" t="s">
        <v>661</v>
      </c>
      <c r="K745" s="149" t="s">
        <v>639</v>
      </c>
      <c r="L745" s="150">
        <v>2129062.5499999998</v>
      </c>
      <c r="M745" s="150">
        <v>2044279.27</v>
      </c>
      <c r="N745" s="150">
        <v>2129062.5499999998</v>
      </c>
      <c r="O745" s="151">
        <v>1</v>
      </c>
    </row>
    <row r="746" spans="1:15" ht="12.75">
      <c r="A746" s="149" t="s">
        <v>645</v>
      </c>
      <c r="B746" s="149" t="s">
        <v>697</v>
      </c>
      <c r="C746" s="149" t="s">
        <v>636</v>
      </c>
      <c r="D746" s="149" t="s">
        <v>705</v>
      </c>
      <c r="E746" s="149" t="s">
        <v>2</v>
      </c>
      <c r="F746" s="149" t="s">
        <v>72</v>
      </c>
      <c r="G746" s="149" t="s">
        <v>176</v>
      </c>
      <c r="H746" s="149"/>
      <c r="I746" s="149" t="s">
        <v>640</v>
      </c>
      <c r="J746" s="149" t="s">
        <v>661</v>
      </c>
      <c r="K746" s="149" t="s">
        <v>639</v>
      </c>
      <c r="L746" s="150">
        <v>1650127.83</v>
      </c>
      <c r="M746" s="150">
        <v>1592961</v>
      </c>
      <c r="N746" s="150">
        <v>1650127.83</v>
      </c>
      <c r="O746" s="151">
        <v>2</v>
      </c>
    </row>
    <row r="747" spans="1:15" ht="12.75">
      <c r="A747" s="149" t="s">
        <v>645</v>
      </c>
      <c r="B747" s="149" t="s">
        <v>697</v>
      </c>
      <c r="C747" s="149" t="s">
        <v>636</v>
      </c>
      <c r="D747" s="149" t="s">
        <v>705</v>
      </c>
      <c r="E747" s="149" t="s">
        <v>2</v>
      </c>
      <c r="F747" s="149" t="s">
        <v>72</v>
      </c>
      <c r="G747" s="149" t="s">
        <v>176</v>
      </c>
      <c r="H747" s="149"/>
      <c r="I747" s="149" t="s">
        <v>640</v>
      </c>
      <c r="J747" s="149" t="s">
        <v>644</v>
      </c>
      <c r="K747" s="149" t="s">
        <v>639</v>
      </c>
      <c r="L747" s="150">
        <v>10440762.529999999</v>
      </c>
      <c r="M747" s="150">
        <v>9960891.1099999994</v>
      </c>
      <c r="N747" s="150">
        <v>10440762.529999999</v>
      </c>
      <c r="O747" s="151">
        <v>5</v>
      </c>
    </row>
    <row r="748" spans="1:15" ht="12.75">
      <c r="A748" s="149" t="s">
        <v>645</v>
      </c>
      <c r="B748" s="149" t="s">
        <v>697</v>
      </c>
      <c r="C748" s="149" t="s">
        <v>636</v>
      </c>
      <c r="D748" s="149" t="s">
        <v>705</v>
      </c>
      <c r="E748" s="149" t="s">
        <v>2</v>
      </c>
      <c r="F748" s="149" t="s">
        <v>176</v>
      </c>
      <c r="G748" s="149" t="s">
        <v>176</v>
      </c>
      <c r="H748" s="149"/>
      <c r="I748" s="149" t="s">
        <v>640</v>
      </c>
      <c r="J748" s="149" t="s">
        <v>656</v>
      </c>
      <c r="K748" s="149" t="s">
        <v>639</v>
      </c>
      <c r="L748" s="150">
        <v>981532.31</v>
      </c>
      <c r="M748" s="150">
        <v>981532.31</v>
      </c>
      <c r="N748" s="150">
        <v>981532.31</v>
      </c>
      <c r="O748" s="151">
        <v>2</v>
      </c>
    </row>
    <row r="749" spans="1:15" ht="12.75">
      <c r="A749" s="149" t="s">
        <v>662</v>
      </c>
      <c r="B749" s="149" t="s">
        <v>697</v>
      </c>
      <c r="C749" s="149" t="s">
        <v>636</v>
      </c>
      <c r="D749" s="149" t="s">
        <v>706</v>
      </c>
      <c r="E749" s="149" t="s">
        <v>2</v>
      </c>
      <c r="F749" s="149" t="s">
        <v>2</v>
      </c>
      <c r="G749" s="149" t="s">
        <v>2</v>
      </c>
      <c r="H749" s="149"/>
      <c r="I749" s="149" t="s">
        <v>153</v>
      </c>
      <c r="J749" s="149" t="s">
        <v>653</v>
      </c>
      <c r="K749" s="149" t="s">
        <v>639</v>
      </c>
      <c r="L749" s="150">
        <v>720653.42999999993</v>
      </c>
      <c r="M749" s="150">
        <v>719861.90999999992</v>
      </c>
      <c r="N749" s="150">
        <v>720653.42999999993</v>
      </c>
      <c r="O749" s="151">
        <v>2</v>
      </c>
    </row>
    <row r="750" spans="1:15" ht="12.75">
      <c r="A750" s="149" t="s">
        <v>662</v>
      </c>
      <c r="B750" s="149" t="s">
        <v>697</v>
      </c>
      <c r="C750" s="149" t="s">
        <v>636</v>
      </c>
      <c r="D750" s="149" t="s">
        <v>706</v>
      </c>
      <c r="E750" s="149" t="s">
        <v>2</v>
      </c>
      <c r="F750" s="149" t="s">
        <v>2</v>
      </c>
      <c r="G750" s="149" t="s">
        <v>2</v>
      </c>
      <c r="H750" s="149"/>
      <c r="I750" s="149" t="s">
        <v>164</v>
      </c>
      <c r="J750" s="149" t="s">
        <v>653</v>
      </c>
      <c r="K750" s="149" t="s">
        <v>639</v>
      </c>
      <c r="L750" s="150">
        <v>2948106.85</v>
      </c>
      <c r="M750" s="150">
        <v>2711681.48</v>
      </c>
      <c r="N750" s="150">
        <v>2948106.85</v>
      </c>
      <c r="O750" s="151">
        <v>11</v>
      </c>
    </row>
    <row r="751" spans="1:15" ht="12.75">
      <c r="A751" s="149" t="s">
        <v>662</v>
      </c>
      <c r="B751" s="149" t="s">
        <v>697</v>
      </c>
      <c r="C751" s="149" t="s">
        <v>636</v>
      </c>
      <c r="D751" s="149" t="s">
        <v>706</v>
      </c>
      <c r="E751" s="149" t="s">
        <v>2</v>
      </c>
      <c r="F751" s="149" t="s">
        <v>2</v>
      </c>
      <c r="G751" s="149" t="s">
        <v>2</v>
      </c>
      <c r="H751" s="149"/>
      <c r="I751" s="149" t="s">
        <v>176</v>
      </c>
      <c r="J751" s="149" t="s">
        <v>653</v>
      </c>
      <c r="K751" s="149" t="s">
        <v>639</v>
      </c>
      <c r="L751" s="150">
        <v>486465.32</v>
      </c>
      <c r="M751" s="150">
        <v>411180.72</v>
      </c>
      <c r="N751" s="150">
        <v>486465.32</v>
      </c>
      <c r="O751" s="151">
        <v>3</v>
      </c>
    </row>
    <row r="752" spans="1:15" ht="12.75">
      <c r="A752" s="149" t="s">
        <v>662</v>
      </c>
      <c r="B752" s="149" t="s">
        <v>697</v>
      </c>
      <c r="C752" s="149" t="s">
        <v>636</v>
      </c>
      <c r="D752" s="149" t="s">
        <v>706</v>
      </c>
      <c r="E752" s="149" t="s">
        <v>2</v>
      </c>
      <c r="F752" s="149" t="s">
        <v>2</v>
      </c>
      <c r="G752" s="149" t="s">
        <v>2</v>
      </c>
      <c r="H752" s="149"/>
      <c r="I752" s="149" t="s">
        <v>640</v>
      </c>
      <c r="J752" s="149" t="s">
        <v>653</v>
      </c>
      <c r="K752" s="149" t="s">
        <v>639</v>
      </c>
      <c r="L752" s="150">
        <v>22163974.580000002</v>
      </c>
      <c r="M752" s="150">
        <v>21450955.800000008</v>
      </c>
      <c r="N752" s="150">
        <v>22163974.580000002</v>
      </c>
      <c r="O752" s="151">
        <v>54</v>
      </c>
    </row>
    <row r="753" spans="1:15" ht="12.75">
      <c r="A753" s="149" t="s">
        <v>662</v>
      </c>
      <c r="B753" s="149" t="s">
        <v>697</v>
      </c>
      <c r="C753" s="149" t="s">
        <v>636</v>
      </c>
      <c r="D753" s="149" t="s">
        <v>706</v>
      </c>
      <c r="E753" s="149" t="s">
        <v>2</v>
      </c>
      <c r="F753" s="149" t="s">
        <v>2</v>
      </c>
      <c r="G753" s="149" t="s">
        <v>176</v>
      </c>
      <c r="H753" s="149"/>
      <c r="I753" s="149" t="s">
        <v>153</v>
      </c>
      <c r="J753" s="149" t="s">
        <v>653</v>
      </c>
      <c r="K753" s="149" t="s">
        <v>639</v>
      </c>
      <c r="L753" s="150">
        <v>152081.85999999999</v>
      </c>
      <c r="M753" s="150">
        <v>152081.85999999999</v>
      </c>
      <c r="N753" s="150">
        <v>152081.85999999999</v>
      </c>
      <c r="O753" s="151">
        <v>1</v>
      </c>
    </row>
    <row r="754" spans="1:15" ht="12.75">
      <c r="A754" s="149" t="s">
        <v>662</v>
      </c>
      <c r="B754" s="149" t="s">
        <v>697</v>
      </c>
      <c r="C754" s="149" t="s">
        <v>636</v>
      </c>
      <c r="D754" s="149" t="s">
        <v>706</v>
      </c>
      <c r="E754" s="149" t="s">
        <v>2</v>
      </c>
      <c r="F754" s="149" t="s">
        <v>2</v>
      </c>
      <c r="G754" s="149" t="s">
        <v>176</v>
      </c>
      <c r="H754" s="149"/>
      <c r="I754" s="149" t="s">
        <v>164</v>
      </c>
      <c r="J754" s="149" t="s">
        <v>653</v>
      </c>
      <c r="K754" s="149" t="s">
        <v>639</v>
      </c>
      <c r="L754" s="150">
        <v>1358141.7899999998</v>
      </c>
      <c r="M754" s="150">
        <v>1176654.67</v>
      </c>
      <c r="N754" s="150">
        <v>1358141.7899999998</v>
      </c>
      <c r="O754" s="151">
        <v>10</v>
      </c>
    </row>
    <row r="755" spans="1:15" ht="12.75">
      <c r="A755" s="149" t="s">
        <v>662</v>
      </c>
      <c r="B755" s="149" t="s">
        <v>697</v>
      </c>
      <c r="C755" s="149" t="s">
        <v>636</v>
      </c>
      <c r="D755" s="149" t="s">
        <v>706</v>
      </c>
      <c r="E755" s="149" t="s">
        <v>2</v>
      </c>
      <c r="F755" s="149" t="s">
        <v>2</v>
      </c>
      <c r="G755" s="149" t="s">
        <v>176</v>
      </c>
      <c r="H755" s="149"/>
      <c r="I755" s="149" t="s">
        <v>176</v>
      </c>
      <c r="J755" s="149" t="s">
        <v>653</v>
      </c>
      <c r="K755" s="149" t="s">
        <v>639</v>
      </c>
      <c r="L755" s="150">
        <v>163515.76</v>
      </c>
      <c r="M755" s="150">
        <v>151339.32</v>
      </c>
      <c r="N755" s="150">
        <v>163515.76</v>
      </c>
      <c r="O755" s="151">
        <v>2</v>
      </c>
    </row>
    <row r="756" spans="1:15" ht="12.75">
      <c r="A756" s="149" t="s">
        <v>662</v>
      </c>
      <c r="B756" s="149" t="s">
        <v>697</v>
      </c>
      <c r="C756" s="149" t="s">
        <v>636</v>
      </c>
      <c r="D756" s="149" t="s">
        <v>706</v>
      </c>
      <c r="E756" s="149" t="s">
        <v>2</v>
      </c>
      <c r="F756" s="149" t="s">
        <v>2</v>
      </c>
      <c r="G756" s="149" t="s">
        <v>176</v>
      </c>
      <c r="H756" s="149"/>
      <c r="I756" s="149" t="s">
        <v>640</v>
      </c>
      <c r="J756" s="149" t="s">
        <v>656</v>
      </c>
      <c r="K756" s="149" t="s">
        <v>639</v>
      </c>
      <c r="L756" s="150">
        <v>916670.02</v>
      </c>
      <c r="M756" s="150">
        <v>916670.02</v>
      </c>
      <c r="N756" s="150">
        <v>916670.02</v>
      </c>
      <c r="O756" s="151">
        <v>1</v>
      </c>
    </row>
    <row r="757" spans="1:15" ht="12.75">
      <c r="A757" s="149" t="s">
        <v>662</v>
      </c>
      <c r="B757" s="149" t="s">
        <v>697</v>
      </c>
      <c r="C757" s="149" t="s">
        <v>636</v>
      </c>
      <c r="D757" s="149" t="s">
        <v>706</v>
      </c>
      <c r="E757" s="149" t="s">
        <v>2</v>
      </c>
      <c r="F757" s="149" t="s">
        <v>2</v>
      </c>
      <c r="G757" s="149" t="s">
        <v>176</v>
      </c>
      <c r="H757" s="149"/>
      <c r="I757" s="149" t="s">
        <v>640</v>
      </c>
      <c r="J757" s="149" t="s">
        <v>653</v>
      </c>
      <c r="K757" s="149" t="s">
        <v>639</v>
      </c>
      <c r="L757" s="150">
        <v>6624509.8700000001</v>
      </c>
      <c r="M757" s="150">
        <v>6432678.1100000013</v>
      </c>
      <c r="N757" s="150">
        <v>6624509.8700000001</v>
      </c>
      <c r="O757" s="151">
        <v>38</v>
      </c>
    </row>
    <row r="758" spans="1:15" ht="12.75">
      <c r="A758" s="149" t="s">
        <v>662</v>
      </c>
      <c r="B758" s="149" t="s">
        <v>697</v>
      </c>
      <c r="C758" s="149" t="s">
        <v>636</v>
      </c>
      <c r="D758" s="149" t="s">
        <v>706</v>
      </c>
      <c r="E758" s="149" t="s">
        <v>2</v>
      </c>
      <c r="F758" s="149" t="s">
        <v>72</v>
      </c>
      <c r="G758" s="149" t="s">
        <v>2</v>
      </c>
      <c r="H758" s="149"/>
      <c r="I758" s="149" t="s">
        <v>153</v>
      </c>
      <c r="J758" s="149" t="s">
        <v>653</v>
      </c>
      <c r="K758" s="149" t="s">
        <v>639</v>
      </c>
      <c r="L758" s="150">
        <v>3022133.3400000008</v>
      </c>
      <c r="M758" s="150">
        <v>3019185.7400000007</v>
      </c>
      <c r="N758" s="150">
        <v>3022133.3400000008</v>
      </c>
      <c r="O758" s="151">
        <v>16</v>
      </c>
    </row>
    <row r="759" spans="1:15" ht="12.75">
      <c r="A759" s="149" t="s">
        <v>662</v>
      </c>
      <c r="B759" s="149" t="s">
        <v>697</v>
      </c>
      <c r="C759" s="149" t="s">
        <v>636</v>
      </c>
      <c r="D759" s="149" t="s">
        <v>706</v>
      </c>
      <c r="E759" s="149" t="s">
        <v>2</v>
      </c>
      <c r="F759" s="149" t="s">
        <v>72</v>
      </c>
      <c r="G759" s="149" t="s">
        <v>2</v>
      </c>
      <c r="H759" s="149"/>
      <c r="I759" s="149" t="s">
        <v>164</v>
      </c>
      <c r="J759" s="149" t="s">
        <v>653</v>
      </c>
      <c r="K759" s="149" t="s">
        <v>639</v>
      </c>
      <c r="L759" s="150">
        <v>1377970.93</v>
      </c>
      <c r="M759" s="150">
        <v>1313300.5000000002</v>
      </c>
      <c r="N759" s="150">
        <v>1377970.93</v>
      </c>
      <c r="O759" s="151">
        <v>7</v>
      </c>
    </row>
    <row r="760" spans="1:15" ht="12.75">
      <c r="A760" s="149" t="s">
        <v>662</v>
      </c>
      <c r="B760" s="149" t="s">
        <v>697</v>
      </c>
      <c r="C760" s="149" t="s">
        <v>636</v>
      </c>
      <c r="D760" s="149" t="s">
        <v>706</v>
      </c>
      <c r="E760" s="149" t="s">
        <v>2</v>
      </c>
      <c r="F760" s="149" t="s">
        <v>72</v>
      </c>
      <c r="G760" s="149" t="s">
        <v>2</v>
      </c>
      <c r="H760" s="149"/>
      <c r="I760" s="149" t="s">
        <v>176</v>
      </c>
      <c r="J760" s="149" t="s">
        <v>653</v>
      </c>
      <c r="K760" s="149" t="s">
        <v>639</v>
      </c>
      <c r="L760" s="150">
        <v>2172994.5599999996</v>
      </c>
      <c r="M760" s="150">
        <v>2172994.5599999996</v>
      </c>
      <c r="N760" s="150">
        <v>2172994.5599999996</v>
      </c>
      <c r="O760" s="151">
        <v>9</v>
      </c>
    </row>
    <row r="761" spans="1:15" ht="12.75">
      <c r="A761" s="149" t="s">
        <v>662</v>
      </c>
      <c r="B761" s="149" t="s">
        <v>697</v>
      </c>
      <c r="C761" s="149" t="s">
        <v>636</v>
      </c>
      <c r="D761" s="149" t="s">
        <v>706</v>
      </c>
      <c r="E761" s="149" t="s">
        <v>2</v>
      </c>
      <c r="F761" s="149" t="s">
        <v>72</v>
      </c>
      <c r="G761" s="149" t="s">
        <v>2</v>
      </c>
      <c r="H761" s="149"/>
      <c r="I761" s="149" t="s">
        <v>640</v>
      </c>
      <c r="J761" s="149" t="s">
        <v>653</v>
      </c>
      <c r="K761" s="149" t="s">
        <v>639</v>
      </c>
      <c r="L761" s="150">
        <v>4220956.2700000014</v>
      </c>
      <c r="M761" s="150">
        <v>4090765.96</v>
      </c>
      <c r="N761" s="150">
        <v>4220956.2700000014</v>
      </c>
      <c r="O761" s="151">
        <v>29</v>
      </c>
    </row>
    <row r="762" spans="1:15" ht="12.75">
      <c r="A762" s="149" t="s">
        <v>662</v>
      </c>
      <c r="B762" s="149" t="s">
        <v>697</v>
      </c>
      <c r="C762" s="149" t="s">
        <v>636</v>
      </c>
      <c r="D762" s="149" t="s">
        <v>706</v>
      </c>
      <c r="E762" s="149" t="s">
        <v>2</v>
      </c>
      <c r="F762" s="149" t="s">
        <v>72</v>
      </c>
      <c r="G762" s="149" t="s">
        <v>176</v>
      </c>
      <c r="H762" s="149"/>
      <c r="I762" s="149" t="s">
        <v>72</v>
      </c>
      <c r="J762" s="149" t="s">
        <v>653</v>
      </c>
      <c r="K762" s="149" t="s">
        <v>639</v>
      </c>
      <c r="L762" s="150">
        <v>259805.9</v>
      </c>
      <c r="M762" s="150">
        <v>239496.12</v>
      </c>
      <c r="N762" s="150">
        <v>259805.9</v>
      </c>
      <c r="O762" s="151">
        <v>2</v>
      </c>
    </row>
    <row r="763" spans="1:15" ht="12.75">
      <c r="A763" s="149" t="s">
        <v>662</v>
      </c>
      <c r="B763" s="149" t="s">
        <v>697</v>
      </c>
      <c r="C763" s="149" t="s">
        <v>636</v>
      </c>
      <c r="D763" s="149" t="s">
        <v>706</v>
      </c>
      <c r="E763" s="149" t="s">
        <v>2</v>
      </c>
      <c r="F763" s="149" t="s">
        <v>72</v>
      </c>
      <c r="G763" s="149" t="s">
        <v>176</v>
      </c>
      <c r="H763" s="149"/>
      <c r="I763" s="149" t="s">
        <v>153</v>
      </c>
      <c r="J763" s="149" t="s">
        <v>656</v>
      </c>
      <c r="K763" s="149" t="s">
        <v>639</v>
      </c>
      <c r="L763" s="150">
        <v>116121.5</v>
      </c>
      <c r="M763" s="150">
        <v>116121.5</v>
      </c>
      <c r="N763" s="150">
        <v>116121.5</v>
      </c>
      <c r="O763" s="151">
        <v>1</v>
      </c>
    </row>
    <row r="764" spans="1:15" ht="12.75">
      <c r="A764" s="149" t="s">
        <v>662</v>
      </c>
      <c r="B764" s="149" t="s">
        <v>697</v>
      </c>
      <c r="C764" s="149" t="s">
        <v>636</v>
      </c>
      <c r="D764" s="149" t="s">
        <v>706</v>
      </c>
      <c r="E764" s="149" t="s">
        <v>2</v>
      </c>
      <c r="F764" s="149" t="s">
        <v>72</v>
      </c>
      <c r="G764" s="149" t="s">
        <v>176</v>
      </c>
      <c r="H764" s="149"/>
      <c r="I764" s="149" t="s">
        <v>153</v>
      </c>
      <c r="J764" s="149" t="s">
        <v>653</v>
      </c>
      <c r="K764" s="149" t="s">
        <v>639</v>
      </c>
      <c r="L764" s="150">
        <v>4262507.9900000012</v>
      </c>
      <c r="M764" s="150">
        <v>4237075.2100000009</v>
      </c>
      <c r="N764" s="150">
        <v>4262507.9900000012</v>
      </c>
      <c r="O764" s="151">
        <v>24</v>
      </c>
    </row>
    <row r="765" spans="1:15" ht="12.75">
      <c r="A765" s="149" t="s">
        <v>662</v>
      </c>
      <c r="B765" s="149" t="s">
        <v>697</v>
      </c>
      <c r="C765" s="149" t="s">
        <v>636</v>
      </c>
      <c r="D765" s="149" t="s">
        <v>706</v>
      </c>
      <c r="E765" s="149" t="s">
        <v>2</v>
      </c>
      <c r="F765" s="149" t="s">
        <v>72</v>
      </c>
      <c r="G765" s="149" t="s">
        <v>176</v>
      </c>
      <c r="H765" s="149"/>
      <c r="I765" s="149" t="s">
        <v>164</v>
      </c>
      <c r="J765" s="149" t="s">
        <v>653</v>
      </c>
      <c r="K765" s="149" t="s">
        <v>639</v>
      </c>
      <c r="L765" s="150">
        <v>3306991.7199999997</v>
      </c>
      <c r="M765" s="150">
        <v>3171684.2600000002</v>
      </c>
      <c r="N765" s="150">
        <v>3306991.7199999997</v>
      </c>
      <c r="O765" s="151">
        <v>34</v>
      </c>
    </row>
    <row r="766" spans="1:15" ht="12.75">
      <c r="A766" s="149" t="s">
        <v>662</v>
      </c>
      <c r="B766" s="149" t="s">
        <v>697</v>
      </c>
      <c r="C766" s="149" t="s">
        <v>636</v>
      </c>
      <c r="D766" s="149" t="s">
        <v>706</v>
      </c>
      <c r="E766" s="149" t="s">
        <v>2</v>
      </c>
      <c r="F766" s="149" t="s">
        <v>72</v>
      </c>
      <c r="G766" s="149" t="s">
        <v>176</v>
      </c>
      <c r="H766" s="149"/>
      <c r="I766" s="149" t="s">
        <v>176</v>
      </c>
      <c r="J766" s="149" t="s">
        <v>653</v>
      </c>
      <c r="K766" s="149" t="s">
        <v>639</v>
      </c>
      <c r="L766" s="150">
        <v>962901.54</v>
      </c>
      <c r="M766" s="150">
        <v>894934.81999999983</v>
      </c>
      <c r="N766" s="150">
        <v>962901.54</v>
      </c>
      <c r="O766" s="151">
        <v>7</v>
      </c>
    </row>
    <row r="767" spans="1:15" ht="12.75">
      <c r="A767" s="149" t="s">
        <v>662</v>
      </c>
      <c r="B767" s="149" t="s">
        <v>697</v>
      </c>
      <c r="C767" s="149" t="s">
        <v>636</v>
      </c>
      <c r="D767" s="149" t="s">
        <v>706</v>
      </c>
      <c r="E767" s="149" t="s">
        <v>2</v>
      </c>
      <c r="F767" s="149" t="s">
        <v>72</v>
      </c>
      <c r="G767" s="149" t="s">
        <v>176</v>
      </c>
      <c r="H767" s="149"/>
      <c r="I767" s="149" t="s">
        <v>640</v>
      </c>
      <c r="J767" s="149" t="s">
        <v>653</v>
      </c>
      <c r="K767" s="149" t="s">
        <v>639</v>
      </c>
      <c r="L767" s="150">
        <v>9790551.5099999998</v>
      </c>
      <c r="M767" s="150">
        <v>9485668.6499999985</v>
      </c>
      <c r="N767" s="150">
        <v>9790551.5099999998</v>
      </c>
      <c r="O767" s="151">
        <v>74</v>
      </c>
    </row>
    <row r="768" spans="1:15" ht="12.75">
      <c r="A768" s="149" t="s">
        <v>662</v>
      </c>
      <c r="B768" s="149" t="s">
        <v>697</v>
      </c>
      <c r="C768" s="149" t="s">
        <v>636</v>
      </c>
      <c r="D768" s="149" t="s">
        <v>706</v>
      </c>
      <c r="E768" s="149" t="s">
        <v>2</v>
      </c>
      <c r="F768" s="149" t="s">
        <v>79</v>
      </c>
      <c r="G768" s="149" t="s">
        <v>2</v>
      </c>
      <c r="H768" s="149"/>
      <c r="I768" s="149" t="s">
        <v>72</v>
      </c>
      <c r="J768" s="149" t="s">
        <v>653</v>
      </c>
      <c r="K768" s="149" t="s">
        <v>639</v>
      </c>
      <c r="L768" s="150">
        <v>45259.13</v>
      </c>
      <c r="M768" s="150">
        <v>45259.13</v>
      </c>
      <c r="N768" s="150">
        <v>45259.13</v>
      </c>
      <c r="O768" s="151">
        <v>1</v>
      </c>
    </row>
    <row r="769" spans="1:15" ht="12.75">
      <c r="A769" s="149" t="s">
        <v>662</v>
      </c>
      <c r="B769" s="149" t="s">
        <v>697</v>
      </c>
      <c r="C769" s="149" t="s">
        <v>636</v>
      </c>
      <c r="D769" s="149" t="s">
        <v>706</v>
      </c>
      <c r="E769" s="149" t="s">
        <v>2</v>
      </c>
      <c r="F769" s="149" t="s">
        <v>79</v>
      </c>
      <c r="G769" s="149" t="s">
        <v>2</v>
      </c>
      <c r="H769" s="149"/>
      <c r="I769" s="149" t="s">
        <v>153</v>
      </c>
      <c r="J769" s="149" t="s">
        <v>653</v>
      </c>
      <c r="K769" s="149" t="s">
        <v>639</v>
      </c>
      <c r="L769" s="150">
        <v>2334692.7200000002</v>
      </c>
      <c r="M769" s="150">
        <v>2325813.16</v>
      </c>
      <c r="N769" s="150">
        <v>2334692.7200000002</v>
      </c>
      <c r="O769" s="151">
        <v>13</v>
      </c>
    </row>
    <row r="770" spans="1:15" ht="12.75">
      <c r="A770" s="149" t="s">
        <v>662</v>
      </c>
      <c r="B770" s="149" t="s">
        <v>697</v>
      </c>
      <c r="C770" s="149" t="s">
        <v>636</v>
      </c>
      <c r="D770" s="149" t="s">
        <v>706</v>
      </c>
      <c r="E770" s="149" t="s">
        <v>2</v>
      </c>
      <c r="F770" s="149" t="s">
        <v>79</v>
      </c>
      <c r="G770" s="149" t="s">
        <v>2</v>
      </c>
      <c r="H770" s="149"/>
      <c r="I770" s="149" t="s">
        <v>164</v>
      </c>
      <c r="J770" s="149" t="s">
        <v>653</v>
      </c>
      <c r="K770" s="149" t="s">
        <v>639</v>
      </c>
      <c r="L770" s="150">
        <v>1760323.81</v>
      </c>
      <c r="M770" s="150">
        <v>1632601.7399999998</v>
      </c>
      <c r="N770" s="150">
        <v>1760323.81</v>
      </c>
      <c r="O770" s="151">
        <v>11</v>
      </c>
    </row>
    <row r="771" spans="1:15" ht="12.75">
      <c r="A771" s="149" t="s">
        <v>662</v>
      </c>
      <c r="B771" s="149" t="s">
        <v>697</v>
      </c>
      <c r="C771" s="149" t="s">
        <v>636</v>
      </c>
      <c r="D771" s="149" t="s">
        <v>706</v>
      </c>
      <c r="E771" s="149" t="s">
        <v>2</v>
      </c>
      <c r="F771" s="149" t="s">
        <v>79</v>
      </c>
      <c r="G771" s="149" t="s">
        <v>2</v>
      </c>
      <c r="H771" s="149"/>
      <c r="I771" s="149" t="s">
        <v>176</v>
      </c>
      <c r="J771" s="149" t="s">
        <v>653</v>
      </c>
      <c r="K771" s="149" t="s">
        <v>639</v>
      </c>
      <c r="L771" s="150">
        <v>783263.60999999987</v>
      </c>
      <c r="M771" s="150">
        <v>776620.5</v>
      </c>
      <c r="N771" s="150">
        <v>783263.60999999987</v>
      </c>
      <c r="O771" s="151">
        <v>5</v>
      </c>
    </row>
    <row r="772" spans="1:15" ht="12.75">
      <c r="A772" s="149" t="s">
        <v>662</v>
      </c>
      <c r="B772" s="149" t="s">
        <v>697</v>
      </c>
      <c r="C772" s="149" t="s">
        <v>636</v>
      </c>
      <c r="D772" s="149" t="s">
        <v>706</v>
      </c>
      <c r="E772" s="149" t="s">
        <v>2</v>
      </c>
      <c r="F772" s="149" t="s">
        <v>79</v>
      </c>
      <c r="G772" s="149" t="s">
        <v>2</v>
      </c>
      <c r="H772" s="149"/>
      <c r="I772" s="149" t="s">
        <v>640</v>
      </c>
      <c r="J772" s="149" t="s">
        <v>653</v>
      </c>
      <c r="K772" s="149" t="s">
        <v>639</v>
      </c>
      <c r="L772" s="150">
        <v>8864217.2400000021</v>
      </c>
      <c r="M772" s="150">
        <v>8682814.6500000022</v>
      </c>
      <c r="N772" s="150">
        <v>8864217.2400000021</v>
      </c>
      <c r="O772" s="151">
        <v>48</v>
      </c>
    </row>
    <row r="773" spans="1:15" ht="12.75">
      <c r="A773" s="149" t="s">
        <v>662</v>
      </c>
      <c r="B773" s="149" t="s">
        <v>697</v>
      </c>
      <c r="C773" s="149" t="s">
        <v>636</v>
      </c>
      <c r="D773" s="149" t="s">
        <v>706</v>
      </c>
      <c r="E773" s="149" t="s">
        <v>2</v>
      </c>
      <c r="F773" s="149" t="s">
        <v>79</v>
      </c>
      <c r="G773" s="149" t="s">
        <v>176</v>
      </c>
      <c r="H773" s="149"/>
      <c r="I773" s="149" t="s">
        <v>2</v>
      </c>
      <c r="J773" s="149" t="s">
        <v>653</v>
      </c>
      <c r="K773" s="149" t="s">
        <v>639</v>
      </c>
      <c r="L773" s="150">
        <v>197954.98</v>
      </c>
      <c r="M773" s="150">
        <v>168246.51</v>
      </c>
      <c r="N773" s="150">
        <v>197954.98</v>
      </c>
      <c r="O773" s="151">
        <v>1</v>
      </c>
    </row>
    <row r="774" spans="1:15" ht="12.75">
      <c r="A774" s="149" t="s">
        <v>662</v>
      </c>
      <c r="B774" s="149" t="s">
        <v>697</v>
      </c>
      <c r="C774" s="149" t="s">
        <v>636</v>
      </c>
      <c r="D774" s="149" t="s">
        <v>706</v>
      </c>
      <c r="E774" s="149" t="s">
        <v>2</v>
      </c>
      <c r="F774" s="149" t="s">
        <v>79</v>
      </c>
      <c r="G774" s="149" t="s">
        <v>176</v>
      </c>
      <c r="H774" s="149"/>
      <c r="I774" s="149" t="s">
        <v>72</v>
      </c>
      <c r="J774" s="149" t="s">
        <v>653</v>
      </c>
      <c r="K774" s="149" t="s">
        <v>639</v>
      </c>
      <c r="L774" s="150">
        <v>853136.46000000008</v>
      </c>
      <c r="M774" s="150">
        <v>853136.46000000008</v>
      </c>
      <c r="N774" s="150">
        <v>853136.46000000008</v>
      </c>
      <c r="O774" s="151">
        <v>7</v>
      </c>
    </row>
    <row r="775" spans="1:15" ht="12.75">
      <c r="A775" s="149" t="s">
        <v>662</v>
      </c>
      <c r="B775" s="149" t="s">
        <v>697</v>
      </c>
      <c r="C775" s="149" t="s">
        <v>636</v>
      </c>
      <c r="D775" s="149" t="s">
        <v>706</v>
      </c>
      <c r="E775" s="149" t="s">
        <v>2</v>
      </c>
      <c r="F775" s="149" t="s">
        <v>79</v>
      </c>
      <c r="G775" s="149" t="s">
        <v>176</v>
      </c>
      <c r="H775" s="149"/>
      <c r="I775" s="149" t="s">
        <v>153</v>
      </c>
      <c r="J775" s="149" t="s">
        <v>656</v>
      </c>
      <c r="K775" s="149" t="s">
        <v>639</v>
      </c>
      <c r="L775" s="150">
        <v>57416.25</v>
      </c>
      <c r="M775" s="150">
        <v>57416.25</v>
      </c>
      <c r="N775" s="150">
        <v>57416.25</v>
      </c>
      <c r="O775" s="151">
        <v>1</v>
      </c>
    </row>
    <row r="776" spans="1:15" ht="12.75">
      <c r="A776" s="149" t="s">
        <v>662</v>
      </c>
      <c r="B776" s="149" t="s">
        <v>697</v>
      </c>
      <c r="C776" s="149" t="s">
        <v>636</v>
      </c>
      <c r="D776" s="149" t="s">
        <v>706</v>
      </c>
      <c r="E776" s="149" t="s">
        <v>2</v>
      </c>
      <c r="F776" s="149" t="s">
        <v>79</v>
      </c>
      <c r="G776" s="149" t="s">
        <v>176</v>
      </c>
      <c r="H776" s="149"/>
      <c r="I776" s="149" t="s">
        <v>153</v>
      </c>
      <c r="J776" s="149" t="s">
        <v>653</v>
      </c>
      <c r="K776" s="149" t="s">
        <v>639</v>
      </c>
      <c r="L776" s="150">
        <v>4411259.71</v>
      </c>
      <c r="M776" s="150">
        <v>4407646.6499999994</v>
      </c>
      <c r="N776" s="150">
        <v>4411259.71</v>
      </c>
      <c r="O776" s="151">
        <v>29</v>
      </c>
    </row>
    <row r="777" spans="1:15" ht="12.75">
      <c r="A777" s="149" t="s">
        <v>662</v>
      </c>
      <c r="B777" s="149" t="s">
        <v>697</v>
      </c>
      <c r="C777" s="149" t="s">
        <v>636</v>
      </c>
      <c r="D777" s="149" t="s">
        <v>706</v>
      </c>
      <c r="E777" s="149" t="s">
        <v>2</v>
      </c>
      <c r="F777" s="149" t="s">
        <v>79</v>
      </c>
      <c r="G777" s="149" t="s">
        <v>176</v>
      </c>
      <c r="H777" s="149"/>
      <c r="I777" s="149" t="s">
        <v>164</v>
      </c>
      <c r="J777" s="149" t="s">
        <v>653</v>
      </c>
      <c r="K777" s="149" t="s">
        <v>639</v>
      </c>
      <c r="L777" s="150">
        <v>5349704.870000002</v>
      </c>
      <c r="M777" s="150">
        <v>5181624.3500000015</v>
      </c>
      <c r="N777" s="150">
        <v>5349704.870000002</v>
      </c>
      <c r="O777" s="151">
        <v>46</v>
      </c>
    </row>
    <row r="778" spans="1:15" ht="12.75">
      <c r="A778" s="149" t="s">
        <v>662</v>
      </c>
      <c r="B778" s="149" t="s">
        <v>697</v>
      </c>
      <c r="C778" s="149" t="s">
        <v>636</v>
      </c>
      <c r="D778" s="149" t="s">
        <v>706</v>
      </c>
      <c r="E778" s="149" t="s">
        <v>2</v>
      </c>
      <c r="F778" s="149" t="s">
        <v>79</v>
      </c>
      <c r="G778" s="149" t="s">
        <v>176</v>
      </c>
      <c r="H778" s="149"/>
      <c r="I778" s="149" t="s">
        <v>176</v>
      </c>
      <c r="J778" s="149" t="s">
        <v>656</v>
      </c>
      <c r="K778" s="149" t="s">
        <v>639</v>
      </c>
      <c r="L778" s="150">
        <v>222087.16</v>
      </c>
      <c r="M778" s="150">
        <v>222087.16</v>
      </c>
      <c r="N778" s="150">
        <v>222087.16</v>
      </c>
      <c r="O778" s="151">
        <v>1</v>
      </c>
    </row>
    <row r="779" spans="1:15" ht="12.75">
      <c r="A779" s="149" t="s">
        <v>662</v>
      </c>
      <c r="B779" s="149" t="s">
        <v>697</v>
      </c>
      <c r="C779" s="149" t="s">
        <v>636</v>
      </c>
      <c r="D779" s="149" t="s">
        <v>706</v>
      </c>
      <c r="E779" s="149" t="s">
        <v>2</v>
      </c>
      <c r="F779" s="149" t="s">
        <v>79</v>
      </c>
      <c r="G779" s="149" t="s">
        <v>176</v>
      </c>
      <c r="H779" s="149"/>
      <c r="I779" s="149" t="s">
        <v>176</v>
      </c>
      <c r="J779" s="149" t="s">
        <v>653</v>
      </c>
      <c r="K779" s="149" t="s">
        <v>639</v>
      </c>
      <c r="L779" s="150">
        <v>1842134.3699999999</v>
      </c>
      <c r="M779" s="150">
        <v>1740001.8099999998</v>
      </c>
      <c r="N779" s="150">
        <v>1842134.3699999999</v>
      </c>
      <c r="O779" s="151">
        <v>17</v>
      </c>
    </row>
    <row r="780" spans="1:15" ht="12.75">
      <c r="A780" s="149" t="s">
        <v>662</v>
      </c>
      <c r="B780" s="149" t="s">
        <v>697</v>
      </c>
      <c r="C780" s="149" t="s">
        <v>636</v>
      </c>
      <c r="D780" s="149" t="s">
        <v>706</v>
      </c>
      <c r="E780" s="149" t="s">
        <v>2</v>
      </c>
      <c r="F780" s="149" t="s">
        <v>79</v>
      </c>
      <c r="G780" s="149" t="s">
        <v>176</v>
      </c>
      <c r="H780" s="149"/>
      <c r="I780" s="149" t="s">
        <v>640</v>
      </c>
      <c r="J780" s="149" t="s">
        <v>656</v>
      </c>
      <c r="K780" s="149" t="s">
        <v>639</v>
      </c>
      <c r="L780" s="150">
        <v>194910.09</v>
      </c>
      <c r="M780" s="150">
        <v>192487.46</v>
      </c>
      <c r="N780" s="150">
        <v>194910.09</v>
      </c>
      <c r="O780" s="151">
        <v>2</v>
      </c>
    </row>
    <row r="781" spans="1:15" ht="12.75">
      <c r="A781" s="149" t="s">
        <v>662</v>
      </c>
      <c r="B781" s="149" t="s">
        <v>697</v>
      </c>
      <c r="C781" s="149" t="s">
        <v>636</v>
      </c>
      <c r="D781" s="149" t="s">
        <v>706</v>
      </c>
      <c r="E781" s="149" t="s">
        <v>2</v>
      </c>
      <c r="F781" s="149" t="s">
        <v>79</v>
      </c>
      <c r="G781" s="149" t="s">
        <v>176</v>
      </c>
      <c r="H781" s="149"/>
      <c r="I781" s="149" t="s">
        <v>640</v>
      </c>
      <c r="J781" s="149" t="s">
        <v>653</v>
      </c>
      <c r="K781" s="149" t="s">
        <v>639</v>
      </c>
      <c r="L781" s="150">
        <v>11149569.730000006</v>
      </c>
      <c r="M781" s="150">
        <v>10974851.530000007</v>
      </c>
      <c r="N781" s="150">
        <v>11149569.730000006</v>
      </c>
      <c r="O781" s="151">
        <v>97</v>
      </c>
    </row>
    <row r="782" spans="1:15" ht="12.75">
      <c r="A782" s="149" t="s">
        <v>662</v>
      </c>
      <c r="B782" s="149" t="s">
        <v>697</v>
      </c>
      <c r="C782" s="149" t="s">
        <v>636</v>
      </c>
      <c r="D782" s="149" t="s">
        <v>707</v>
      </c>
      <c r="E782" s="149" t="s">
        <v>2</v>
      </c>
      <c r="F782" s="149" t="s">
        <v>2</v>
      </c>
      <c r="G782" s="149" t="s">
        <v>176</v>
      </c>
      <c r="H782" s="149"/>
      <c r="I782" s="149" t="s">
        <v>640</v>
      </c>
      <c r="J782" s="149" t="s">
        <v>653</v>
      </c>
      <c r="K782" s="149" t="s">
        <v>639</v>
      </c>
      <c r="L782" s="150">
        <v>217925.23</v>
      </c>
      <c r="M782" s="150">
        <v>217925.23</v>
      </c>
      <c r="N782" s="150">
        <v>217925.23</v>
      </c>
      <c r="O782" s="151">
        <v>1</v>
      </c>
    </row>
    <row r="783" spans="1:15" ht="12.75">
      <c r="A783" s="149" t="s">
        <v>662</v>
      </c>
      <c r="B783" s="149" t="s">
        <v>697</v>
      </c>
      <c r="C783" s="149" t="s">
        <v>636</v>
      </c>
      <c r="D783" s="149" t="s">
        <v>707</v>
      </c>
      <c r="E783" s="149" t="s">
        <v>2</v>
      </c>
      <c r="F783" s="149" t="s">
        <v>72</v>
      </c>
      <c r="G783" s="149" t="s">
        <v>176</v>
      </c>
      <c r="H783" s="149"/>
      <c r="I783" s="149" t="s">
        <v>153</v>
      </c>
      <c r="J783" s="149" t="s">
        <v>653</v>
      </c>
      <c r="K783" s="149" t="s">
        <v>639</v>
      </c>
      <c r="L783" s="150">
        <v>992611.12</v>
      </c>
      <c r="M783" s="150">
        <v>892014.15999999992</v>
      </c>
      <c r="N783" s="150">
        <v>992611.12</v>
      </c>
      <c r="O783" s="151">
        <v>7</v>
      </c>
    </row>
    <row r="784" spans="1:15" ht="12.75">
      <c r="A784" s="149" t="s">
        <v>662</v>
      </c>
      <c r="B784" s="149" t="s">
        <v>697</v>
      </c>
      <c r="C784" s="149" t="s">
        <v>636</v>
      </c>
      <c r="D784" s="149" t="s">
        <v>707</v>
      </c>
      <c r="E784" s="149" t="s">
        <v>2</v>
      </c>
      <c r="F784" s="149" t="s">
        <v>72</v>
      </c>
      <c r="G784" s="149" t="s">
        <v>176</v>
      </c>
      <c r="H784" s="149"/>
      <c r="I784" s="149" t="s">
        <v>164</v>
      </c>
      <c r="J784" s="149" t="s">
        <v>653</v>
      </c>
      <c r="K784" s="149" t="s">
        <v>639</v>
      </c>
      <c r="L784" s="150">
        <v>59520.83</v>
      </c>
      <c r="M784" s="150">
        <v>53535.32</v>
      </c>
      <c r="N784" s="150">
        <v>59520.83</v>
      </c>
      <c r="O784" s="151">
        <v>1</v>
      </c>
    </row>
    <row r="785" spans="1:15" ht="12.75">
      <c r="A785" s="149" t="s">
        <v>662</v>
      </c>
      <c r="B785" s="149" t="s">
        <v>697</v>
      </c>
      <c r="C785" s="149" t="s">
        <v>636</v>
      </c>
      <c r="D785" s="149" t="s">
        <v>707</v>
      </c>
      <c r="E785" s="149" t="s">
        <v>2</v>
      </c>
      <c r="F785" s="149" t="s">
        <v>72</v>
      </c>
      <c r="G785" s="149" t="s">
        <v>176</v>
      </c>
      <c r="H785" s="149"/>
      <c r="I785" s="149" t="s">
        <v>176</v>
      </c>
      <c r="J785" s="149" t="s">
        <v>653</v>
      </c>
      <c r="K785" s="149" t="s">
        <v>639</v>
      </c>
      <c r="L785" s="150">
        <v>532752.6</v>
      </c>
      <c r="M785" s="150">
        <v>479477.33999999997</v>
      </c>
      <c r="N785" s="150">
        <v>532752.6</v>
      </c>
      <c r="O785" s="151">
        <v>3</v>
      </c>
    </row>
    <row r="786" spans="1:15" ht="12.75">
      <c r="A786" s="149" t="s">
        <v>662</v>
      </c>
      <c r="B786" s="149" t="s">
        <v>697</v>
      </c>
      <c r="C786" s="149" t="s">
        <v>636</v>
      </c>
      <c r="D786" s="149" t="s">
        <v>707</v>
      </c>
      <c r="E786" s="149" t="s">
        <v>2</v>
      </c>
      <c r="F786" s="149" t="s">
        <v>72</v>
      </c>
      <c r="G786" s="149" t="s">
        <v>176</v>
      </c>
      <c r="H786" s="149"/>
      <c r="I786" s="149" t="s">
        <v>640</v>
      </c>
      <c r="J786" s="149" t="s">
        <v>653</v>
      </c>
      <c r="K786" s="149" t="s">
        <v>639</v>
      </c>
      <c r="L786" s="150">
        <v>996338.76</v>
      </c>
      <c r="M786" s="150">
        <v>894952.39999999991</v>
      </c>
      <c r="N786" s="150">
        <v>996338.76</v>
      </c>
      <c r="O786" s="151">
        <v>7</v>
      </c>
    </row>
    <row r="787" spans="1:15" ht="12.75">
      <c r="A787" s="149" t="s">
        <v>662</v>
      </c>
      <c r="B787" s="149" t="s">
        <v>697</v>
      </c>
      <c r="C787" s="149" t="s">
        <v>636</v>
      </c>
      <c r="D787" s="149" t="s">
        <v>707</v>
      </c>
      <c r="E787" s="149" t="s">
        <v>2</v>
      </c>
      <c r="F787" s="149" t="s">
        <v>79</v>
      </c>
      <c r="G787" s="149" t="s">
        <v>176</v>
      </c>
      <c r="H787" s="149"/>
      <c r="I787" s="149" t="s">
        <v>153</v>
      </c>
      <c r="J787" s="149" t="s">
        <v>653</v>
      </c>
      <c r="K787" s="149" t="s">
        <v>639</v>
      </c>
      <c r="L787" s="150">
        <v>7034374.9600000009</v>
      </c>
      <c r="M787" s="150">
        <v>6330873.209999999</v>
      </c>
      <c r="N787" s="150">
        <v>7034374.9600000009</v>
      </c>
      <c r="O787" s="151">
        <v>29</v>
      </c>
    </row>
    <row r="788" spans="1:15" ht="12.75">
      <c r="A788" s="149" t="s">
        <v>662</v>
      </c>
      <c r="B788" s="149" t="s">
        <v>697</v>
      </c>
      <c r="C788" s="149" t="s">
        <v>636</v>
      </c>
      <c r="D788" s="149" t="s">
        <v>707</v>
      </c>
      <c r="E788" s="149" t="s">
        <v>2</v>
      </c>
      <c r="F788" s="149" t="s">
        <v>79</v>
      </c>
      <c r="G788" s="149" t="s">
        <v>176</v>
      </c>
      <c r="H788" s="149"/>
      <c r="I788" s="149" t="s">
        <v>164</v>
      </c>
      <c r="J788" s="149" t="s">
        <v>653</v>
      </c>
      <c r="K788" s="149" t="s">
        <v>639</v>
      </c>
      <c r="L788" s="150">
        <v>188092.05</v>
      </c>
      <c r="M788" s="150">
        <v>169282.85</v>
      </c>
      <c r="N788" s="150">
        <v>188092.05</v>
      </c>
      <c r="O788" s="151">
        <v>1</v>
      </c>
    </row>
    <row r="789" spans="1:15" ht="12.75">
      <c r="A789" s="149" t="s">
        <v>662</v>
      </c>
      <c r="B789" s="149" t="s">
        <v>697</v>
      </c>
      <c r="C789" s="149" t="s">
        <v>636</v>
      </c>
      <c r="D789" s="149" t="s">
        <v>707</v>
      </c>
      <c r="E789" s="149" t="s">
        <v>2</v>
      </c>
      <c r="F789" s="149" t="s">
        <v>79</v>
      </c>
      <c r="G789" s="149" t="s">
        <v>176</v>
      </c>
      <c r="H789" s="149"/>
      <c r="I789" s="149" t="s">
        <v>176</v>
      </c>
      <c r="J789" s="149" t="s">
        <v>653</v>
      </c>
      <c r="K789" s="149" t="s">
        <v>639</v>
      </c>
      <c r="L789" s="150">
        <v>993558.6</v>
      </c>
      <c r="M789" s="150">
        <v>893418.28</v>
      </c>
      <c r="N789" s="150">
        <v>993558.6</v>
      </c>
      <c r="O789" s="151">
        <v>5</v>
      </c>
    </row>
    <row r="790" spans="1:15" ht="12.75">
      <c r="A790" s="149" t="s">
        <v>662</v>
      </c>
      <c r="B790" s="149" t="s">
        <v>697</v>
      </c>
      <c r="C790" s="149" t="s">
        <v>636</v>
      </c>
      <c r="D790" s="149" t="s">
        <v>707</v>
      </c>
      <c r="E790" s="149" t="s">
        <v>2</v>
      </c>
      <c r="F790" s="149" t="s">
        <v>79</v>
      </c>
      <c r="G790" s="149" t="s">
        <v>176</v>
      </c>
      <c r="H790" s="149"/>
      <c r="I790" s="149" t="s">
        <v>640</v>
      </c>
      <c r="J790" s="149" t="s">
        <v>653</v>
      </c>
      <c r="K790" s="149" t="s">
        <v>639</v>
      </c>
      <c r="L790" s="150">
        <v>2034749.63</v>
      </c>
      <c r="M790" s="150">
        <v>1830639.4900000002</v>
      </c>
      <c r="N790" s="150">
        <v>2034749.63</v>
      </c>
      <c r="O790" s="151">
        <v>17</v>
      </c>
    </row>
    <row r="791" spans="1:15" ht="12.75">
      <c r="A791" s="149" t="s">
        <v>662</v>
      </c>
      <c r="B791" s="149" t="s">
        <v>697</v>
      </c>
      <c r="C791" s="149" t="s">
        <v>636</v>
      </c>
      <c r="D791" s="149" t="s">
        <v>708</v>
      </c>
      <c r="E791" s="149" t="s">
        <v>2</v>
      </c>
      <c r="F791" s="149" t="s">
        <v>2</v>
      </c>
      <c r="G791" s="149" t="s">
        <v>2</v>
      </c>
      <c r="H791" s="149"/>
      <c r="I791" s="149" t="s">
        <v>153</v>
      </c>
      <c r="J791" s="149" t="s">
        <v>653</v>
      </c>
      <c r="K791" s="149" t="s">
        <v>639</v>
      </c>
      <c r="L791" s="150">
        <v>308480.24</v>
      </c>
      <c r="M791" s="150">
        <v>308480.24</v>
      </c>
      <c r="N791" s="150">
        <v>308480.24</v>
      </c>
      <c r="O791" s="151">
        <v>1</v>
      </c>
    </row>
    <row r="792" spans="1:15" ht="12.75">
      <c r="A792" s="149" t="s">
        <v>662</v>
      </c>
      <c r="B792" s="149" t="s">
        <v>697</v>
      </c>
      <c r="C792" s="149" t="s">
        <v>636</v>
      </c>
      <c r="D792" s="149" t="s">
        <v>708</v>
      </c>
      <c r="E792" s="149" t="s">
        <v>2</v>
      </c>
      <c r="F792" s="149" t="s">
        <v>2</v>
      </c>
      <c r="G792" s="149" t="s">
        <v>2</v>
      </c>
      <c r="H792" s="149"/>
      <c r="I792" s="149" t="s">
        <v>164</v>
      </c>
      <c r="J792" s="149" t="s">
        <v>653</v>
      </c>
      <c r="K792" s="149" t="s">
        <v>639</v>
      </c>
      <c r="L792" s="150">
        <v>290226.12</v>
      </c>
      <c r="M792" s="150">
        <v>269957.43</v>
      </c>
      <c r="N792" s="150">
        <v>290226.12</v>
      </c>
      <c r="O792" s="151">
        <v>1</v>
      </c>
    </row>
    <row r="793" spans="1:15" ht="12.75">
      <c r="A793" s="149" t="s">
        <v>662</v>
      </c>
      <c r="B793" s="149" t="s">
        <v>697</v>
      </c>
      <c r="C793" s="149" t="s">
        <v>636</v>
      </c>
      <c r="D793" s="149" t="s">
        <v>708</v>
      </c>
      <c r="E793" s="149" t="s">
        <v>2</v>
      </c>
      <c r="F793" s="149" t="s">
        <v>2</v>
      </c>
      <c r="G793" s="149" t="s">
        <v>2</v>
      </c>
      <c r="H793" s="149"/>
      <c r="I793" s="149" t="s">
        <v>176</v>
      </c>
      <c r="J793" s="149" t="s">
        <v>653</v>
      </c>
      <c r="K793" s="149" t="s">
        <v>639</v>
      </c>
      <c r="L793" s="150">
        <v>307376.61</v>
      </c>
      <c r="M793" s="150">
        <v>275736.78999999998</v>
      </c>
      <c r="N793" s="150">
        <v>307376.61</v>
      </c>
      <c r="O793" s="151">
        <v>2</v>
      </c>
    </row>
    <row r="794" spans="1:15" ht="12.75">
      <c r="A794" s="149" t="s">
        <v>662</v>
      </c>
      <c r="B794" s="149" t="s">
        <v>697</v>
      </c>
      <c r="C794" s="149" t="s">
        <v>636</v>
      </c>
      <c r="D794" s="149" t="s">
        <v>708</v>
      </c>
      <c r="E794" s="149" t="s">
        <v>2</v>
      </c>
      <c r="F794" s="149" t="s">
        <v>2</v>
      </c>
      <c r="G794" s="149" t="s">
        <v>2</v>
      </c>
      <c r="H794" s="149"/>
      <c r="I794" s="149" t="s">
        <v>640</v>
      </c>
      <c r="J794" s="149" t="s">
        <v>653</v>
      </c>
      <c r="K794" s="149" t="s">
        <v>639</v>
      </c>
      <c r="L794" s="150">
        <v>6413413.1100000013</v>
      </c>
      <c r="M794" s="150">
        <v>6106478.2800000003</v>
      </c>
      <c r="N794" s="150">
        <v>6413413.1100000013</v>
      </c>
      <c r="O794" s="151">
        <v>19</v>
      </c>
    </row>
    <row r="795" spans="1:15" ht="12.75">
      <c r="A795" s="149" t="s">
        <v>662</v>
      </c>
      <c r="B795" s="149" t="s">
        <v>697</v>
      </c>
      <c r="C795" s="149" t="s">
        <v>636</v>
      </c>
      <c r="D795" s="149" t="s">
        <v>708</v>
      </c>
      <c r="E795" s="149" t="s">
        <v>2</v>
      </c>
      <c r="F795" s="149" t="s">
        <v>2</v>
      </c>
      <c r="G795" s="149" t="s">
        <v>2</v>
      </c>
      <c r="H795" s="149"/>
      <c r="I795" s="149" t="s">
        <v>640</v>
      </c>
      <c r="J795" s="149" t="s">
        <v>644</v>
      </c>
      <c r="K795" s="149" t="s">
        <v>639</v>
      </c>
      <c r="L795" s="150">
        <v>193392.23</v>
      </c>
      <c r="M795" s="150">
        <v>183567.9</v>
      </c>
      <c r="N795" s="150">
        <v>193392.23</v>
      </c>
      <c r="O795" s="151">
        <v>1</v>
      </c>
    </row>
    <row r="796" spans="1:15" ht="12.75">
      <c r="A796" s="149" t="s">
        <v>662</v>
      </c>
      <c r="B796" s="149" t="s">
        <v>697</v>
      </c>
      <c r="C796" s="149" t="s">
        <v>636</v>
      </c>
      <c r="D796" s="149" t="s">
        <v>708</v>
      </c>
      <c r="E796" s="149" t="s">
        <v>2</v>
      </c>
      <c r="F796" s="149" t="s">
        <v>2</v>
      </c>
      <c r="G796" s="149" t="s">
        <v>176</v>
      </c>
      <c r="H796" s="149"/>
      <c r="I796" s="149" t="s">
        <v>153</v>
      </c>
      <c r="J796" s="149" t="s">
        <v>653</v>
      </c>
      <c r="K796" s="149" t="s">
        <v>639</v>
      </c>
      <c r="L796" s="150">
        <v>1345813.76</v>
      </c>
      <c r="M796" s="150">
        <v>1187524.28</v>
      </c>
      <c r="N796" s="150">
        <v>1345813.76</v>
      </c>
      <c r="O796" s="151">
        <v>3</v>
      </c>
    </row>
    <row r="797" spans="1:15" ht="12.75">
      <c r="A797" s="149" t="s">
        <v>662</v>
      </c>
      <c r="B797" s="149" t="s">
        <v>697</v>
      </c>
      <c r="C797" s="149" t="s">
        <v>636</v>
      </c>
      <c r="D797" s="149" t="s">
        <v>708</v>
      </c>
      <c r="E797" s="149" t="s">
        <v>2</v>
      </c>
      <c r="F797" s="149" t="s">
        <v>2</v>
      </c>
      <c r="G797" s="149" t="s">
        <v>176</v>
      </c>
      <c r="H797" s="149"/>
      <c r="I797" s="149" t="s">
        <v>176</v>
      </c>
      <c r="J797" s="149" t="s">
        <v>653</v>
      </c>
      <c r="K797" s="149" t="s">
        <v>639</v>
      </c>
      <c r="L797" s="150">
        <v>387507.53</v>
      </c>
      <c r="M797" s="150">
        <v>387507.53</v>
      </c>
      <c r="N797" s="150">
        <v>387507.53</v>
      </c>
      <c r="O797" s="151">
        <v>2</v>
      </c>
    </row>
    <row r="798" spans="1:15" ht="12.75">
      <c r="A798" s="149" t="s">
        <v>662</v>
      </c>
      <c r="B798" s="149" t="s">
        <v>697</v>
      </c>
      <c r="C798" s="149" t="s">
        <v>636</v>
      </c>
      <c r="D798" s="149" t="s">
        <v>708</v>
      </c>
      <c r="E798" s="149" t="s">
        <v>2</v>
      </c>
      <c r="F798" s="149" t="s">
        <v>2</v>
      </c>
      <c r="G798" s="149" t="s">
        <v>176</v>
      </c>
      <c r="H798" s="149"/>
      <c r="I798" s="149" t="s">
        <v>640</v>
      </c>
      <c r="J798" s="149" t="s">
        <v>653</v>
      </c>
      <c r="K798" s="149" t="s">
        <v>639</v>
      </c>
      <c r="L798" s="150">
        <v>15876257.43</v>
      </c>
      <c r="M798" s="150">
        <v>15616921.57</v>
      </c>
      <c r="N798" s="150">
        <v>15876257.43</v>
      </c>
      <c r="O798" s="151">
        <v>25</v>
      </c>
    </row>
    <row r="799" spans="1:15" ht="12.75">
      <c r="A799" s="149" t="s">
        <v>662</v>
      </c>
      <c r="B799" s="149" t="s">
        <v>697</v>
      </c>
      <c r="C799" s="149" t="s">
        <v>636</v>
      </c>
      <c r="D799" s="149" t="s">
        <v>708</v>
      </c>
      <c r="E799" s="149" t="s">
        <v>2</v>
      </c>
      <c r="F799" s="149" t="s">
        <v>72</v>
      </c>
      <c r="G799" s="149" t="s">
        <v>2</v>
      </c>
      <c r="H799" s="149"/>
      <c r="I799" s="149" t="s">
        <v>153</v>
      </c>
      <c r="J799" s="149" t="s">
        <v>653</v>
      </c>
      <c r="K799" s="149" t="s">
        <v>639</v>
      </c>
      <c r="L799" s="150">
        <v>230021.03</v>
      </c>
      <c r="M799" s="150">
        <v>230021.03</v>
      </c>
      <c r="N799" s="150">
        <v>230021.03</v>
      </c>
      <c r="O799" s="151">
        <v>1</v>
      </c>
    </row>
    <row r="800" spans="1:15" ht="12.75">
      <c r="A800" s="149" t="s">
        <v>662</v>
      </c>
      <c r="B800" s="149" t="s">
        <v>697</v>
      </c>
      <c r="C800" s="149" t="s">
        <v>636</v>
      </c>
      <c r="D800" s="149" t="s">
        <v>708</v>
      </c>
      <c r="E800" s="149" t="s">
        <v>2</v>
      </c>
      <c r="F800" s="149" t="s">
        <v>72</v>
      </c>
      <c r="G800" s="149" t="s">
        <v>2</v>
      </c>
      <c r="H800" s="149"/>
      <c r="I800" s="149" t="s">
        <v>640</v>
      </c>
      <c r="J800" s="149" t="s">
        <v>653</v>
      </c>
      <c r="K800" s="149" t="s">
        <v>639</v>
      </c>
      <c r="L800" s="150">
        <v>1401329.1</v>
      </c>
      <c r="M800" s="150">
        <v>1379936.63</v>
      </c>
      <c r="N800" s="150">
        <v>1401329.1</v>
      </c>
      <c r="O800" s="151">
        <v>4</v>
      </c>
    </row>
    <row r="801" spans="1:15" ht="12.75">
      <c r="A801" s="149" t="s">
        <v>662</v>
      </c>
      <c r="B801" s="149" t="s">
        <v>697</v>
      </c>
      <c r="C801" s="149" t="s">
        <v>636</v>
      </c>
      <c r="D801" s="149" t="s">
        <v>708</v>
      </c>
      <c r="E801" s="149" t="s">
        <v>2</v>
      </c>
      <c r="F801" s="149" t="s">
        <v>72</v>
      </c>
      <c r="G801" s="149" t="s">
        <v>2</v>
      </c>
      <c r="H801" s="149"/>
      <c r="I801" s="149" t="s">
        <v>640</v>
      </c>
      <c r="J801" s="149" t="s">
        <v>644</v>
      </c>
      <c r="K801" s="149" t="s">
        <v>639</v>
      </c>
      <c r="L801" s="150">
        <v>448527.66000000003</v>
      </c>
      <c r="M801" s="150">
        <v>402817.44</v>
      </c>
      <c r="N801" s="150">
        <v>448527.66000000003</v>
      </c>
      <c r="O801" s="151">
        <v>4</v>
      </c>
    </row>
    <row r="802" spans="1:15" ht="12.75">
      <c r="A802" s="149" t="s">
        <v>662</v>
      </c>
      <c r="B802" s="149" t="s">
        <v>697</v>
      </c>
      <c r="C802" s="149" t="s">
        <v>636</v>
      </c>
      <c r="D802" s="149" t="s">
        <v>708</v>
      </c>
      <c r="E802" s="149" t="s">
        <v>2</v>
      </c>
      <c r="F802" s="149" t="s">
        <v>72</v>
      </c>
      <c r="G802" s="149" t="s">
        <v>176</v>
      </c>
      <c r="H802" s="149"/>
      <c r="I802" s="149" t="s">
        <v>153</v>
      </c>
      <c r="J802" s="149" t="s">
        <v>653</v>
      </c>
      <c r="K802" s="149" t="s">
        <v>639</v>
      </c>
      <c r="L802" s="150">
        <v>3552558.2399999998</v>
      </c>
      <c r="M802" s="150">
        <v>3552558.2399999998</v>
      </c>
      <c r="N802" s="150">
        <v>3552558.2399999998</v>
      </c>
      <c r="O802" s="151">
        <v>8</v>
      </c>
    </row>
    <row r="803" spans="1:15" ht="12.75">
      <c r="A803" s="149" t="s">
        <v>662</v>
      </c>
      <c r="B803" s="149" t="s">
        <v>697</v>
      </c>
      <c r="C803" s="149" t="s">
        <v>636</v>
      </c>
      <c r="D803" s="149" t="s">
        <v>708</v>
      </c>
      <c r="E803" s="149" t="s">
        <v>2</v>
      </c>
      <c r="F803" s="149" t="s">
        <v>72</v>
      </c>
      <c r="G803" s="149" t="s">
        <v>176</v>
      </c>
      <c r="H803" s="149"/>
      <c r="I803" s="149" t="s">
        <v>176</v>
      </c>
      <c r="J803" s="149" t="s">
        <v>653</v>
      </c>
      <c r="K803" s="149" t="s">
        <v>639</v>
      </c>
      <c r="L803" s="150">
        <v>287644.03999999998</v>
      </c>
      <c r="M803" s="150">
        <v>285540.07</v>
      </c>
      <c r="N803" s="150">
        <v>287644.03999999998</v>
      </c>
      <c r="O803" s="151">
        <v>1</v>
      </c>
    </row>
    <row r="804" spans="1:15" ht="12.75">
      <c r="A804" s="149" t="s">
        <v>662</v>
      </c>
      <c r="B804" s="149" t="s">
        <v>697</v>
      </c>
      <c r="C804" s="149" t="s">
        <v>636</v>
      </c>
      <c r="D804" s="149" t="s">
        <v>708</v>
      </c>
      <c r="E804" s="149" t="s">
        <v>2</v>
      </c>
      <c r="F804" s="149" t="s">
        <v>72</v>
      </c>
      <c r="G804" s="149" t="s">
        <v>176</v>
      </c>
      <c r="H804" s="149"/>
      <c r="I804" s="149" t="s">
        <v>640</v>
      </c>
      <c r="J804" s="149" t="s">
        <v>653</v>
      </c>
      <c r="K804" s="149" t="s">
        <v>639</v>
      </c>
      <c r="L804" s="150">
        <v>22090876.509999998</v>
      </c>
      <c r="M804" s="150">
        <v>21703087.610000003</v>
      </c>
      <c r="N804" s="150">
        <v>22090876.509999998</v>
      </c>
      <c r="O804" s="151">
        <v>47</v>
      </c>
    </row>
    <row r="805" spans="1:15" ht="12.75">
      <c r="A805" s="149" t="s">
        <v>662</v>
      </c>
      <c r="B805" s="149" t="s">
        <v>697</v>
      </c>
      <c r="C805" s="149" t="s">
        <v>636</v>
      </c>
      <c r="D805" s="149" t="s">
        <v>708</v>
      </c>
      <c r="E805" s="149" t="s">
        <v>2</v>
      </c>
      <c r="F805" s="149" t="s">
        <v>72</v>
      </c>
      <c r="G805" s="149" t="s">
        <v>176</v>
      </c>
      <c r="H805" s="149"/>
      <c r="I805" s="149" t="s">
        <v>640</v>
      </c>
      <c r="J805" s="149" t="s">
        <v>644</v>
      </c>
      <c r="K805" s="149" t="s">
        <v>639</v>
      </c>
      <c r="L805" s="150">
        <v>518593.69000000006</v>
      </c>
      <c r="M805" s="150">
        <v>464809.95</v>
      </c>
      <c r="N805" s="150">
        <v>518593.69000000006</v>
      </c>
      <c r="O805" s="151">
        <v>4</v>
      </c>
    </row>
    <row r="806" spans="1:15" ht="12.75">
      <c r="A806" s="149" t="s">
        <v>662</v>
      </c>
      <c r="B806" s="149" t="s">
        <v>697</v>
      </c>
      <c r="C806" s="149" t="s">
        <v>636</v>
      </c>
      <c r="D806" s="149" t="s">
        <v>708</v>
      </c>
      <c r="E806" s="149" t="s">
        <v>2</v>
      </c>
      <c r="F806" s="149" t="s">
        <v>79</v>
      </c>
      <c r="G806" s="149" t="s">
        <v>2</v>
      </c>
      <c r="H806" s="149"/>
      <c r="I806" s="149" t="s">
        <v>153</v>
      </c>
      <c r="J806" s="149" t="s">
        <v>653</v>
      </c>
      <c r="K806" s="149" t="s">
        <v>639</v>
      </c>
      <c r="L806" s="150">
        <v>267945.09999999998</v>
      </c>
      <c r="M806" s="150">
        <v>253575.26</v>
      </c>
      <c r="N806" s="150">
        <v>267945.09999999998</v>
      </c>
      <c r="O806" s="151">
        <v>1</v>
      </c>
    </row>
    <row r="807" spans="1:15" ht="12.75">
      <c r="A807" s="149" t="s">
        <v>662</v>
      </c>
      <c r="B807" s="149" t="s">
        <v>697</v>
      </c>
      <c r="C807" s="149" t="s">
        <v>636</v>
      </c>
      <c r="D807" s="149" t="s">
        <v>708</v>
      </c>
      <c r="E807" s="149" t="s">
        <v>2</v>
      </c>
      <c r="F807" s="149" t="s">
        <v>79</v>
      </c>
      <c r="G807" s="149" t="s">
        <v>2</v>
      </c>
      <c r="H807" s="149"/>
      <c r="I807" s="149" t="s">
        <v>640</v>
      </c>
      <c r="J807" s="149" t="s">
        <v>653</v>
      </c>
      <c r="K807" s="149" t="s">
        <v>639</v>
      </c>
      <c r="L807" s="150">
        <v>2280514.0300000003</v>
      </c>
      <c r="M807" s="150">
        <v>2121478.5699999998</v>
      </c>
      <c r="N807" s="150">
        <v>2280514.0300000003</v>
      </c>
      <c r="O807" s="151">
        <v>6</v>
      </c>
    </row>
    <row r="808" spans="1:15" ht="12.75">
      <c r="A808" s="149" t="s">
        <v>662</v>
      </c>
      <c r="B808" s="149" t="s">
        <v>697</v>
      </c>
      <c r="C808" s="149" t="s">
        <v>636</v>
      </c>
      <c r="D808" s="149" t="s">
        <v>708</v>
      </c>
      <c r="E808" s="149" t="s">
        <v>2</v>
      </c>
      <c r="F808" s="149" t="s">
        <v>79</v>
      </c>
      <c r="G808" s="149" t="s">
        <v>2</v>
      </c>
      <c r="H808" s="149"/>
      <c r="I808" s="149" t="s">
        <v>640</v>
      </c>
      <c r="J808" s="149" t="s">
        <v>644</v>
      </c>
      <c r="K808" s="149" t="s">
        <v>639</v>
      </c>
      <c r="L808" s="150">
        <v>67432.27</v>
      </c>
      <c r="M808" s="150">
        <v>60671.38</v>
      </c>
      <c r="N808" s="150">
        <v>67432.27</v>
      </c>
      <c r="O808" s="151">
        <v>1</v>
      </c>
    </row>
    <row r="809" spans="1:15" ht="12.75">
      <c r="A809" s="149" t="s">
        <v>662</v>
      </c>
      <c r="B809" s="149" t="s">
        <v>697</v>
      </c>
      <c r="C809" s="149" t="s">
        <v>636</v>
      </c>
      <c r="D809" s="149" t="s">
        <v>708</v>
      </c>
      <c r="E809" s="149" t="s">
        <v>2</v>
      </c>
      <c r="F809" s="149" t="s">
        <v>79</v>
      </c>
      <c r="G809" s="149" t="s">
        <v>176</v>
      </c>
      <c r="H809" s="149"/>
      <c r="I809" s="149" t="s">
        <v>153</v>
      </c>
      <c r="J809" s="149" t="s">
        <v>656</v>
      </c>
      <c r="K809" s="149" t="s">
        <v>639</v>
      </c>
      <c r="L809" s="150">
        <v>335646.36</v>
      </c>
      <c r="M809" s="150">
        <v>324515.61</v>
      </c>
      <c r="N809" s="150">
        <v>335646.36</v>
      </c>
      <c r="O809" s="151">
        <v>1</v>
      </c>
    </row>
    <row r="810" spans="1:15" ht="12.75">
      <c r="A810" s="149" t="s">
        <v>662</v>
      </c>
      <c r="B810" s="149" t="s">
        <v>697</v>
      </c>
      <c r="C810" s="149" t="s">
        <v>636</v>
      </c>
      <c r="D810" s="149" t="s">
        <v>708</v>
      </c>
      <c r="E810" s="149" t="s">
        <v>2</v>
      </c>
      <c r="F810" s="149" t="s">
        <v>79</v>
      </c>
      <c r="G810" s="149" t="s">
        <v>176</v>
      </c>
      <c r="H810" s="149"/>
      <c r="I810" s="149" t="s">
        <v>153</v>
      </c>
      <c r="J810" s="149" t="s">
        <v>653</v>
      </c>
      <c r="K810" s="149" t="s">
        <v>639</v>
      </c>
      <c r="L810" s="150">
        <v>216326.37</v>
      </c>
      <c r="M810" s="150">
        <v>216326.37</v>
      </c>
      <c r="N810" s="150">
        <v>216326.37</v>
      </c>
      <c r="O810" s="151">
        <v>1</v>
      </c>
    </row>
    <row r="811" spans="1:15" ht="12.75">
      <c r="A811" s="149" t="s">
        <v>662</v>
      </c>
      <c r="B811" s="149" t="s">
        <v>697</v>
      </c>
      <c r="C811" s="149" t="s">
        <v>636</v>
      </c>
      <c r="D811" s="149" t="s">
        <v>708</v>
      </c>
      <c r="E811" s="149" t="s">
        <v>2</v>
      </c>
      <c r="F811" s="149" t="s">
        <v>79</v>
      </c>
      <c r="G811" s="149" t="s">
        <v>176</v>
      </c>
      <c r="H811" s="149"/>
      <c r="I811" s="149" t="s">
        <v>164</v>
      </c>
      <c r="J811" s="149" t="s">
        <v>653</v>
      </c>
      <c r="K811" s="149" t="s">
        <v>639</v>
      </c>
      <c r="L811" s="150">
        <v>6839972.3800000008</v>
      </c>
      <c r="M811" s="150">
        <v>6240302.0200000005</v>
      </c>
      <c r="N811" s="150">
        <v>6839972.3800000008</v>
      </c>
      <c r="O811" s="151">
        <v>3</v>
      </c>
    </row>
    <row r="812" spans="1:15" ht="12.75">
      <c r="A812" s="149" t="s">
        <v>662</v>
      </c>
      <c r="B812" s="149" t="s">
        <v>697</v>
      </c>
      <c r="C812" s="149" t="s">
        <v>636</v>
      </c>
      <c r="D812" s="149" t="s">
        <v>708</v>
      </c>
      <c r="E812" s="149" t="s">
        <v>2</v>
      </c>
      <c r="F812" s="149" t="s">
        <v>79</v>
      </c>
      <c r="G812" s="149" t="s">
        <v>176</v>
      </c>
      <c r="H812" s="149"/>
      <c r="I812" s="149" t="s">
        <v>640</v>
      </c>
      <c r="J812" s="149" t="s">
        <v>656</v>
      </c>
      <c r="K812" s="149" t="s">
        <v>639</v>
      </c>
      <c r="L812" s="150">
        <v>315290.46000000002</v>
      </c>
      <c r="M812" s="150">
        <v>313473.62</v>
      </c>
      <c r="N812" s="150">
        <v>315290.46000000002</v>
      </c>
      <c r="O812" s="151">
        <v>1</v>
      </c>
    </row>
    <row r="813" spans="1:15" ht="12.75">
      <c r="A813" s="149" t="s">
        <v>662</v>
      </c>
      <c r="B813" s="149" t="s">
        <v>697</v>
      </c>
      <c r="C813" s="149" t="s">
        <v>636</v>
      </c>
      <c r="D813" s="149" t="s">
        <v>708</v>
      </c>
      <c r="E813" s="149" t="s">
        <v>2</v>
      </c>
      <c r="F813" s="149" t="s">
        <v>79</v>
      </c>
      <c r="G813" s="149" t="s">
        <v>176</v>
      </c>
      <c r="H813" s="149"/>
      <c r="I813" s="149" t="s">
        <v>640</v>
      </c>
      <c r="J813" s="149" t="s">
        <v>653</v>
      </c>
      <c r="K813" s="149" t="s">
        <v>639</v>
      </c>
      <c r="L813" s="150">
        <v>6060918.1500000004</v>
      </c>
      <c r="M813" s="150">
        <v>5910713.9300000006</v>
      </c>
      <c r="N813" s="150">
        <v>6060918.1500000004</v>
      </c>
      <c r="O813" s="151">
        <v>14</v>
      </c>
    </row>
    <row r="814" spans="1:15" ht="12.75">
      <c r="A814" s="149" t="s">
        <v>662</v>
      </c>
      <c r="B814" s="149" t="s">
        <v>697</v>
      </c>
      <c r="C814" s="149" t="s">
        <v>636</v>
      </c>
      <c r="D814" s="149" t="s">
        <v>708</v>
      </c>
      <c r="E814" s="149" t="s">
        <v>2</v>
      </c>
      <c r="F814" s="149" t="s">
        <v>176</v>
      </c>
      <c r="G814" s="149" t="s">
        <v>2</v>
      </c>
      <c r="H814" s="149"/>
      <c r="I814" s="149" t="s">
        <v>164</v>
      </c>
      <c r="J814" s="149" t="s">
        <v>653</v>
      </c>
      <c r="K814" s="149" t="s">
        <v>639</v>
      </c>
      <c r="L814" s="150">
        <v>225008.24</v>
      </c>
      <c r="M814" s="150">
        <v>202507.41999999998</v>
      </c>
      <c r="N814" s="150">
        <v>225008.24</v>
      </c>
      <c r="O814" s="151">
        <v>2</v>
      </c>
    </row>
    <row r="815" spans="1:15" ht="12.75">
      <c r="A815" s="149" t="s">
        <v>662</v>
      </c>
      <c r="B815" s="149" t="s">
        <v>697</v>
      </c>
      <c r="C815" s="149" t="s">
        <v>636</v>
      </c>
      <c r="D815" s="149" t="s">
        <v>708</v>
      </c>
      <c r="E815" s="149" t="s">
        <v>2</v>
      </c>
      <c r="F815" s="149" t="s">
        <v>176</v>
      </c>
      <c r="G815" s="149" t="s">
        <v>2</v>
      </c>
      <c r="H815" s="149"/>
      <c r="I815" s="149" t="s">
        <v>640</v>
      </c>
      <c r="J815" s="149" t="s">
        <v>653</v>
      </c>
      <c r="K815" s="149" t="s">
        <v>639</v>
      </c>
      <c r="L815" s="150">
        <v>126501.92</v>
      </c>
      <c r="M815" s="150">
        <v>113835.9</v>
      </c>
      <c r="N815" s="150">
        <v>126501.92</v>
      </c>
      <c r="O815" s="151">
        <v>1</v>
      </c>
    </row>
    <row r="816" spans="1:15" ht="12.75">
      <c r="A816" s="149" t="s">
        <v>646</v>
      </c>
      <c r="B816" s="149" t="s">
        <v>697</v>
      </c>
      <c r="C816" s="149" t="s">
        <v>636</v>
      </c>
      <c r="D816" s="149" t="s">
        <v>709</v>
      </c>
      <c r="E816" s="149" t="s">
        <v>2</v>
      </c>
      <c r="F816" s="149" t="s">
        <v>176</v>
      </c>
      <c r="G816" s="149" t="s">
        <v>176</v>
      </c>
      <c r="H816" s="149"/>
      <c r="I816" s="149" t="s">
        <v>640</v>
      </c>
      <c r="J816" s="149" t="s">
        <v>656</v>
      </c>
      <c r="K816" s="149" t="s">
        <v>639</v>
      </c>
      <c r="L816" s="150">
        <v>108049879.48</v>
      </c>
      <c r="M816" s="150">
        <v>108049879.48</v>
      </c>
      <c r="N816" s="150">
        <v>108049879.48</v>
      </c>
      <c r="O816" s="151">
        <v>51</v>
      </c>
    </row>
    <row r="817" spans="1:15" ht="12.75">
      <c r="A817" s="149" t="s">
        <v>380</v>
      </c>
      <c r="B817" s="149" t="s">
        <v>635</v>
      </c>
      <c r="C817" s="149"/>
      <c r="D817" s="149" t="s">
        <v>671</v>
      </c>
      <c r="E817" s="149" t="s">
        <v>2</v>
      </c>
      <c r="F817" s="149" t="s">
        <v>2</v>
      </c>
      <c r="G817" s="149" t="s">
        <v>176</v>
      </c>
      <c r="H817" s="149" t="s">
        <v>383</v>
      </c>
      <c r="I817" s="149" t="s">
        <v>638</v>
      </c>
      <c r="J817" s="149" t="s">
        <v>654</v>
      </c>
      <c r="K817" s="149" t="s">
        <v>639</v>
      </c>
      <c r="L817" s="150">
        <v>2272641.27</v>
      </c>
      <c r="M817" s="150">
        <v>2272641.27</v>
      </c>
      <c r="N817" s="150">
        <v>2272641.27</v>
      </c>
      <c r="O817" s="151">
        <v>2</v>
      </c>
    </row>
    <row r="818" spans="1:15" ht="12.75">
      <c r="A818" s="149" t="s">
        <v>380</v>
      </c>
      <c r="B818" s="149" t="s">
        <v>635</v>
      </c>
      <c r="C818" s="149"/>
      <c r="D818" s="149" t="s">
        <v>671</v>
      </c>
      <c r="E818" s="149" t="s">
        <v>2</v>
      </c>
      <c r="F818" s="149" t="s">
        <v>72</v>
      </c>
      <c r="G818" s="149" t="s">
        <v>176</v>
      </c>
      <c r="H818" s="149" t="s">
        <v>383</v>
      </c>
      <c r="I818" s="149" t="s">
        <v>638</v>
      </c>
      <c r="J818" s="149" t="s">
        <v>640</v>
      </c>
      <c r="K818" s="149" t="s">
        <v>639</v>
      </c>
      <c r="L818" s="150">
        <v>878673.26</v>
      </c>
      <c r="M818" s="150">
        <v>878673.26</v>
      </c>
      <c r="N818" s="150">
        <v>878673.26</v>
      </c>
      <c r="O818" s="151">
        <v>1</v>
      </c>
    </row>
    <row r="819" spans="1:15" ht="12.75">
      <c r="A819" s="149" t="s">
        <v>380</v>
      </c>
      <c r="B819" s="149" t="s">
        <v>635</v>
      </c>
      <c r="C819" s="149"/>
      <c r="D819" s="149" t="s">
        <v>671</v>
      </c>
      <c r="E819" s="149" t="s">
        <v>2</v>
      </c>
      <c r="F819" s="149" t="s">
        <v>72</v>
      </c>
      <c r="G819" s="149" t="s">
        <v>176</v>
      </c>
      <c r="H819" s="149" t="s">
        <v>383</v>
      </c>
      <c r="I819" s="149" t="s">
        <v>638</v>
      </c>
      <c r="J819" s="149" t="s">
        <v>654</v>
      </c>
      <c r="K819" s="149" t="s">
        <v>639</v>
      </c>
      <c r="L819" s="150">
        <v>8643995.3599999994</v>
      </c>
      <c r="M819" s="150">
        <v>8643995.3599999994</v>
      </c>
      <c r="N819" s="150">
        <v>8643995.3599999994</v>
      </c>
      <c r="O819" s="151">
        <v>5</v>
      </c>
    </row>
    <row r="820" spans="1:15" ht="12.75">
      <c r="A820" s="149" t="s">
        <v>380</v>
      </c>
      <c r="B820" s="149" t="s">
        <v>635</v>
      </c>
      <c r="C820" s="149"/>
      <c r="D820" s="149" t="s">
        <v>671</v>
      </c>
      <c r="E820" s="149" t="s">
        <v>2</v>
      </c>
      <c r="F820" s="149" t="s">
        <v>79</v>
      </c>
      <c r="G820" s="149" t="s">
        <v>176</v>
      </c>
      <c r="H820" s="149" t="s">
        <v>383</v>
      </c>
      <c r="I820" s="149" t="s">
        <v>638</v>
      </c>
      <c r="J820" s="149" t="s">
        <v>640</v>
      </c>
      <c r="K820" s="149" t="s">
        <v>639</v>
      </c>
      <c r="L820" s="150">
        <v>882378.28</v>
      </c>
      <c r="M820" s="150">
        <v>882378.28</v>
      </c>
      <c r="N820" s="150">
        <v>882378.28</v>
      </c>
      <c r="O820" s="151">
        <v>1</v>
      </c>
    </row>
    <row r="821" spans="1:15" ht="12.75">
      <c r="A821" s="149" t="s">
        <v>380</v>
      </c>
      <c r="B821" s="149" t="s">
        <v>635</v>
      </c>
      <c r="C821" s="149"/>
      <c r="D821" s="149" t="s">
        <v>671</v>
      </c>
      <c r="E821" s="149" t="s">
        <v>2</v>
      </c>
      <c r="F821" s="149" t="s">
        <v>79</v>
      </c>
      <c r="G821" s="149" t="s">
        <v>176</v>
      </c>
      <c r="H821" s="149" t="s">
        <v>383</v>
      </c>
      <c r="I821" s="149" t="s">
        <v>638</v>
      </c>
      <c r="J821" s="149" t="s">
        <v>653</v>
      </c>
      <c r="K821" s="149" t="s">
        <v>639</v>
      </c>
      <c r="L821" s="150">
        <v>261893.5</v>
      </c>
      <c r="M821" s="150">
        <v>261893.5</v>
      </c>
      <c r="N821" s="150">
        <v>261893.5</v>
      </c>
      <c r="O821" s="151">
        <v>1</v>
      </c>
    </row>
    <row r="822" spans="1:15" ht="12.75">
      <c r="A822" s="149" t="s">
        <v>380</v>
      </c>
      <c r="B822" s="149" t="s">
        <v>635</v>
      </c>
      <c r="C822" s="149"/>
      <c r="D822" s="149" t="s">
        <v>671</v>
      </c>
      <c r="E822" s="149" t="s">
        <v>2</v>
      </c>
      <c r="F822" s="149" t="s">
        <v>79</v>
      </c>
      <c r="G822" s="149" t="s">
        <v>176</v>
      </c>
      <c r="H822" s="149" t="s">
        <v>383</v>
      </c>
      <c r="I822" s="149" t="s">
        <v>638</v>
      </c>
      <c r="J822" s="149" t="s">
        <v>654</v>
      </c>
      <c r="K822" s="149" t="s">
        <v>639</v>
      </c>
      <c r="L822" s="150">
        <v>576173.65</v>
      </c>
      <c r="M822" s="150">
        <v>576173.65</v>
      </c>
      <c r="N822" s="150">
        <v>576173.65</v>
      </c>
      <c r="O822" s="151">
        <v>1</v>
      </c>
    </row>
    <row r="823" spans="1:15" ht="12.75">
      <c r="A823" s="149" t="s">
        <v>380</v>
      </c>
      <c r="B823" s="149" t="s">
        <v>635</v>
      </c>
      <c r="C823" s="149"/>
      <c r="D823" s="149" t="s">
        <v>696</v>
      </c>
      <c r="E823" s="149" t="s">
        <v>2</v>
      </c>
      <c r="F823" s="149" t="s">
        <v>2</v>
      </c>
      <c r="G823" s="149" t="s">
        <v>176</v>
      </c>
      <c r="H823" s="149" t="s">
        <v>383</v>
      </c>
      <c r="I823" s="149" t="s">
        <v>638</v>
      </c>
      <c r="J823" s="149" t="s">
        <v>653</v>
      </c>
      <c r="K823" s="149" t="s">
        <v>639</v>
      </c>
      <c r="L823" s="150">
        <v>5777908.8399999999</v>
      </c>
      <c r="M823" s="150">
        <v>5777908.8399999999</v>
      </c>
      <c r="N823" s="150">
        <v>5777908.8399999999</v>
      </c>
      <c r="O823" s="151">
        <v>1</v>
      </c>
    </row>
    <row r="824" spans="1:15" ht="12.75">
      <c r="A824" s="149" t="s">
        <v>380</v>
      </c>
      <c r="B824" s="149" t="s">
        <v>635</v>
      </c>
      <c r="C824" s="149"/>
      <c r="D824" s="149" t="s">
        <v>696</v>
      </c>
      <c r="E824" s="149" t="s">
        <v>2</v>
      </c>
      <c r="F824" s="149" t="s">
        <v>72</v>
      </c>
      <c r="G824" s="149" t="s">
        <v>176</v>
      </c>
      <c r="H824" s="149" t="s">
        <v>383</v>
      </c>
      <c r="I824" s="149" t="s">
        <v>638</v>
      </c>
      <c r="J824" s="149" t="s">
        <v>653</v>
      </c>
      <c r="K824" s="149" t="s">
        <v>639</v>
      </c>
      <c r="L824" s="150">
        <v>853789.52</v>
      </c>
      <c r="M824" s="150">
        <v>853789.52</v>
      </c>
      <c r="N824" s="150">
        <v>853789.52</v>
      </c>
      <c r="O824" s="151">
        <v>2</v>
      </c>
    </row>
    <row r="825" spans="1:15" ht="12.75">
      <c r="A825" s="149" t="s">
        <v>380</v>
      </c>
      <c r="B825" s="149" t="s">
        <v>635</v>
      </c>
      <c r="C825" s="149"/>
      <c r="D825" s="149" t="s">
        <v>691</v>
      </c>
      <c r="E825" s="149" t="s">
        <v>2</v>
      </c>
      <c r="F825" s="149" t="s">
        <v>2</v>
      </c>
      <c r="G825" s="149" t="s">
        <v>176</v>
      </c>
      <c r="H825" s="149" t="s">
        <v>383</v>
      </c>
      <c r="I825" s="149" t="s">
        <v>638</v>
      </c>
      <c r="J825" s="149" t="s">
        <v>653</v>
      </c>
      <c r="K825" s="149" t="s">
        <v>639</v>
      </c>
      <c r="L825" s="150">
        <v>990799.81</v>
      </c>
      <c r="M825" s="150">
        <v>990799.81</v>
      </c>
      <c r="N825" s="150">
        <v>990799.81</v>
      </c>
      <c r="O825" s="151">
        <v>2</v>
      </c>
    </row>
    <row r="826" spans="1:15" ht="12.75">
      <c r="A826" s="149" t="s">
        <v>380</v>
      </c>
      <c r="B826" s="149" t="s">
        <v>635</v>
      </c>
      <c r="C826" s="149"/>
      <c r="D826" s="149" t="s">
        <v>691</v>
      </c>
      <c r="E826" s="149" t="s">
        <v>2</v>
      </c>
      <c r="F826" s="149" t="s">
        <v>2</v>
      </c>
      <c r="G826" s="149" t="s">
        <v>176</v>
      </c>
      <c r="H826" s="149" t="s">
        <v>383</v>
      </c>
      <c r="I826" s="149" t="s">
        <v>638</v>
      </c>
      <c r="J826" s="149" t="s">
        <v>644</v>
      </c>
      <c r="K826" s="149" t="s">
        <v>639</v>
      </c>
      <c r="L826" s="150">
        <v>1700067.71</v>
      </c>
      <c r="M826" s="150">
        <v>1700067.71</v>
      </c>
      <c r="N826" s="150">
        <v>1700067.71</v>
      </c>
      <c r="O826" s="151">
        <v>1</v>
      </c>
    </row>
    <row r="827" spans="1:15" ht="12.75">
      <c r="A827" s="149" t="s">
        <v>380</v>
      </c>
      <c r="B827" s="149" t="s">
        <v>635</v>
      </c>
      <c r="C827" s="149"/>
      <c r="D827" s="149" t="s">
        <v>691</v>
      </c>
      <c r="E827" s="149" t="s">
        <v>2</v>
      </c>
      <c r="F827" s="149" t="s">
        <v>72</v>
      </c>
      <c r="G827" s="149" t="s">
        <v>176</v>
      </c>
      <c r="H827" s="149" t="s">
        <v>383</v>
      </c>
      <c r="I827" s="149" t="s">
        <v>638</v>
      </c>
      <c r="J827" s="149" t="s">
        <v>653</v>
      </c>
      <c r="K827" s="149" t="s">
        <v>639</v>
      </c>
      <c r="L827" s="150">
        <v>604813.27</v>
      </c>
      <c r="M827" s="150">
        <v>604813.27</v>
      </c>
      <c r="N827" s="150">
        <v>604813.27</v>
      </c>
      <c r="O827" s="151">
        <v>1</v>
      </c>
    </row>
    <row r="828" spans="1:15" ht="12.75">
      <c r="A828" s="149" t="s">
        <v>380</v>
      </c>
      <c r="B828" s="149" t="s">
        <v>635</v>
      </c>
      <c r="C828" s="149"/>
      <c r="D828" s="149" t="s">
        <v>691</v>
      </c>
      <c r="E828" s="149" t="s">
        <v>2</v>
      </c>
      <c r="F828" s="149" t="s">
        <v>79</v>
      </c>
      <c r="G828" s="149" t="s">
        <v>176</v>
      </c>
      <c r="H828" s="149" t="s">
        <v>383</v>
      </c>
      <c r="I828" s="149" t="s">
        <v>638</v>
      </c>
      <c r="J828" s="149" t="s">
        <v>653</v>
      </c>
      <c r="K828" s="149" t="s">
        <v>639</v>
      </c>
      <c r="L828" s="150">
        <v>771239.82</v>
      </c>
      <c r="M828" s="150">
        <v>771239.82</v>
      </c>
      <c r="N828" s="150">
        <v>771239.82</v>
      </c>
      <c r="O828" s="151">
        <v>1</v>
      </c>
    </row>
    <row r="829" spans="1:15" ht="12.75">
      <c r="A829" s="149" t="s">
        <v>380</v>
      </c>
      <c r="B829" s="149" t="s">
        <v>635</v>
      </c>
      <c r="C829" s="149"/>
      <c r="D829" s="149" t="s">
        <v>692</v>
      </c>
      <c r="E829" s="149" t="s">
        <v>2</v>
      </c>
      <c r="F829" s="149" t="s">
        <v>2</v>
      </c>
      <c r="G829" s="149" t="s">
        <v>176</v>
      </c>
      <c r="H829" s="149" t="s">
        <v>383</v>
      </c>
      <c r="I829" s="149" t="s">
        <v>638</v>
      </c>
      <c r="J829" s="149" t="s">
        <v>642</v>
      </c>
      <c r="K829" s="149" t="s">
        <v>639</v>
      </c>
      <c r="L829" s="150">
        <v>10303829.16</v>
      </c>
      <c r="M829" s="150">
        <v>10249901.879999999</v>
      </c>
      <c r="N829" s="150">
        <v>10303829.16</v>
      </c>
      <c r="O829" s="151">
        <v>7</v>
      </c>
    </row>
    <row r="830" spans="1:15" ht="12.75">
      <c r="A830" s="149" t="s">
        <v>380</v>
      </c>
      <c r="B830" s="149" t="s">
        <v>635</v>
      </c>
      <c r="C830" s="149"/>
      <c r="D830" s="149" t="s">
        <v>692</v>
      </c>
      <c r="E830" s="149" t="s">
        <v>2</v>
      </c>
      <c r="F830" s="149" t="s">
        <v>72</v>
      </c>
      <c r="G830" s="149" t="s">
        <v>176</v>
      </c>
      <c r="H830" s="149" t="s">
        <v>383</v>
      </c>
      <c r="I830" s="149" t="s">
        <v>638</v>
      </c>
      <c r="J830" s="149" t="s">
        <v>642</v>
      </c>
      <c r="K830" s="149" t="s">
        <v>639</v>
      </c>
      <c r="L830" s="150">
        <v>2150553.6799999997</v>
      </c>
      <c r="M830" s="150">
        <v>2032702.95</v>
      </c>
      <c r="N830" s="150">
        <v>2150553.6799999997</v>
      </c>
      <c r="O830" s="151">
        <v>6</v>
      </c>
    </row>
    <row r="831" spans="1:15" ht="12.75">
      <c r="A831" s="149" t="s">
        <v>380</v>
      </c>
      <c r="B831" s="149" t="s">
        <v>635</v>
      </c>
      <c r="C831" s="149"/>
      <c r="D831" s="149" t="s">
        <v>692</v>
      </c>
      <c r="E831" s="149" t="s">
        <v>2</v>
      </c>
      <c r="F831" s="149" t="s">
        <v>79</v>
      </c>
      <c r="G831" s="149" t="s">
        <v>176</v>
      </c>
      <c r="H831" s="149" t="s">
        <v>383</v>
      </c>
      <c r="I831" s="149" t="s">
        <v>638</v>
      </c>
      <c r="J831" s="149" t="s">
        <v>642</v>
      </c>
      <c r="K831" s="149" t="s">
        <v>639</v>
      </c>
      <c r="L831" s="150">
        <v>2922622.39</v>
      </c>
      <c r="M831" s="150">
        <v>2922622.39</v>
      </c>
      <c r="N831" s="150">
        <v>2922622.39</v>
      </c>
      <c r="O831" s="151">
        <v>1</v>
      </c>
    </row>
    <row r="832" spans="1:15" ht="12.75">
      <c r="A832" s="149" t="s">
        <v>380</v>
      </c>
      <c r="B832" s="149" t="s">
        <v>635</v>
      </c>
      <c r="C832" s="149"/>
      <c r="D832" s="149" t="s">
        <v>693</v>
      </c>
      <c r="E832" s="149" t="s">
        <v>2</v>
      </c>
      <c r="F832" s="149" t="s">
        <v>2</v>
      </c>
      <c r="G832" s="149" t="s">
        <v>176</v>
      </c>
      <c r="H832" s="149" t="s">
        <v>383</v>
      </c>
      <c r="I832" s="149" t="s">
        <v>638</v>
      </c>
      <c r="J832" s="149" t="s">
        <v>661</v>
      </c>
      <c r="K832" s="149" t="s">
        <v>639</v>
      </c>
      <c r="L832" s="150">
        <v>710601.39</v>
      </c>
      <c r="M832" s="150">
        <v>710601.39</v>
      </c>
      <c r="N832" s="150">
        <v>710601.39</v>
      </c>
      <c r="O832" s="151">
        <v>1</v>
      </c>
    </row>
    <row r="833" spans="1:15" ht="12.75">
      <c r="A833" s="149" t="s">
        <v>380</v>
      </c>
      <c r="B833" s="149" t="s">
        <v>635</v>
      </c>
      <c r="C833" s="149"/>
      <c r="D833" s="149" t="s">
        <v>693</v>
      </c>
      <c r="E833" s="149" t="s">
        <v>2</v>
      </c>
      <c r="F833" s="149" t="s">
        <v>2</v>
      </c>
      <c r="G833" s="149" t="s">
        <v>176</v>
      </c>
      <c r="H833" s="149" t="s">
        <v>383</v>
      </c>
      <c r="I833" s="149" t="s">
        <v>638</v>
      </c>
      <c r="J833" s="149" t="s">
        <v>644</v>
      </c>
      <c r="K833" s="149" t="s">
        <v>639</v>
      </c>
      <c r="L833" s="150">
        <v>484423.78</v>
      </c>
      <c r="M833" s="150">
        <v>484423.78</v>
      </c>
      <c r="N833" s="150">
        <v>484423.78</v>
      </c>
      <c r="O833" s="151">
        <v>1</v>
      </c>
    </row>
    <row r="834" spans="1:15" ht="12.75">
      <c r="A834" s="149" t="s">
        <v>380</v>
      </c>
      <c r="B834" s="149" t="s">
        <v>635</v>
      </c>
      <c r="C834" s="149"/>
      <c r="D834" s="149" t="s">
        <v>694</v>
      </c>
      <c r="E834" s="149" t="s">
        <v>2</v>
      </c>
      <c r="F834" s="149" t="s">
        <v>72</v>
      </c>
      <c r="G834" s="149" t="s">
        <v>176</v>
      </c>
      <c r="H834" s="149" t="s">
        <v>383</v>
      </c>
      <c r="I834" s="149" t="s">
        <v>638</v>
      </c>
      <c r="J834" s="149" t="s">
        <v>656</v>
      </c>
      <c r="K834" s="149" t="s">
        <v>639</v>
      </c>
      <c r="L834" s="150">
        <v>1149083.1499999999</v>
      </c>
      <c r="M834" s="150">
        <v>1149083.1499999999</v>
      </c>
      <c r="N834" s="150">
        <v>1149083.1499999999</v>
      </c>
      <c r="O834" s="151">
        <v>1</v>
      </c>
    </row>
    <row r="835" spans="1:15" ht="12.75">
      <c r="A835" s="149" t="s">
        <v>383</v>
      </c>
      <c r="B835" s="149" t="s">
        <v>635</v>
      </c>
      <c r="C835" s="149"/>
      <c r="D835" s="149" t="s">
        <v>709</v>
      </c>
      <c r="E835" s="149" t="s">
        <v>2</v>
      </c>
      <c r="F835" s="149" t="s">
        <v>176</v>
      </c>
      <c r="G835" s="149" t="s">
        <v>176</v>
      </c>
      <c r="H835" s="149"/>
      <c r="I835" s="149" t="s">
        <v>638</v>
      </c>
      <c r="J835" s="149" t="s">
        <v>656</v>
      </c>
      <c r="K835" s="149" t="s">
        <v>639</v>
      </c>
      <c r="L835" s="150">
        <v>249484.57</v>
      </c>
      <c r="M835" s="150">
        <v>249484.57</v>
      </c>
      <c r="N835" s="150">
        <v>249484.57</v>
      </c>
      <c r="O835" s="151">
        <v>2</v>
      </c>
    </row>
    <row r="836" spans="1:15">
      <c r="A836" s="141"/>
      <c r="B836" s="141"/>
      <c r="C836" s="141"/>
      <c r="D836" s="141"/>
      <c r="E836" s="141"/>
      <c r="F836" s="141"/>
      <c r="G836" s="141"/>
      <c r="H836" s="141"/>
      <c r="I836" s="141"/>
      <c r="J836" s="141"/>
      <c r="K836" s="141"/>
      <c r="L836" s="142"/>
      <c r="M836" s="142"/>
      <c r="N836" s="142"/>
      <c r="O836" s="142"/>
    </row>
    <row r="837" spans="1:15">
      <c r="K837" s="119" t="s">
        <v>710</v>
      </c>
    </row>
    <row r="838" spans="1:15">
      <c r="K838" s="143" t="s">
        <v>31</v>
      </c>
      <c r="L838" s="144">
        <f>SUBTOTAL(9,L5:L548)</f>
        <v>2120090882.9999988</v>
      </c>
      <c r="M838" s="144">
        <f>SUBTOTAL(9,M5:M548)</f>
        <v>1930872060.1999993</v>
      </c>
      <c r="N838" s="144">
        <f>SUBTOTAL(9,N5:N548)</f>
        <v>2120090882.9999988</v>
      </c>
      <c r="O838" s="145">
        <f>SUBTOTAL(9,O5:O548)</f>
        <v>4965</v>
      </c>
    </row>
    <row r="839" spans="1:15">
      <c r="K839" s="143" t="s">
        <v>520</v>
      </c>
      <c r="L839" s="144">
        <f>SUBTOTAL(9,L549:L816)</f>
        <v>770736475.86000001</v>
      </c>
      <c r="M839" s="144">
        <f>SUBTOTAL(9,M549:M816)</f>
        <v>744210060.87</v>
      </c>
      <c r="N839" s="144">
        <f>SUBTOTAL(9,N549:N816)</f>
        <v>770736475.86000001</v>
      </c>
      <c r="O839" s="145">
        <f>SUBTOTAL(9,O549:O816)</f>
        <v>1805</v>
      </c>
    </row>
    <row r="840" spans="1:15">
      <c r="K840" s="143" t="s">
        <v>711</v>
      </c>
      <c r="L840" s="144">
        <f>SUBTOTAL(9,L817:L835)</f>
        <v>42184972.410000004</v>
      </c>
      <c r="M840" s="144">
        <f>SUBTOTAL(9,M817:M835)</f>
        <v>42013194.400000006</v>
      </c>
      <c r="N840" s="144">
        <f>SUBTOTAL(9,N817:N835)</f>
        <v>42184972.410000004</v>
      </c>
      <c r="O840" s="145">
        <f>SUBTOTAL(9,O817:O835)</f>
        <v>38</v>
      </c>
    </row>
    <row r="841" spans="1:15">
      <c r="K841" s="143" t="s">
        <v>712</v>
      </c>
      <c r="L841" s="144">
        <f>SUM(L838:L840)</f>
        <v>2933012331.2699986</v>
      </c>
      <c r="M841" s="144">
        <f t="shared" ref="M841:O841" si="0">SUM(M838:M840)</f>
        <v>2717095315.4699993</v>
      </c>
      <c r="N841" s="144">
        <f t="shared" si="0"/>
        <v>2933012331.2699986</v>
      </c>
      <c r="O841" s="145">
        <f t="shared" si="0"/>
        <v>6808</v>
      </c>
    </row>
  </sheetData>
  <mergeCells count="2">
    <mergeCell ref="A1:O1"/>
    <mergeCell ref="A2:O2"/>
  </mergeCells>
  <pageMargins left="0.70866141732283472" right="0.70866141732283472" top="0.74803149606299213" bottom="0.74803149606299213" header="0.31496062992125984" footer="0.31496062992125984"/>
  <pageSetup paperSize="9" scale="78" fitToHeight="30"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295C7-BEEB-438E-982C-7A76ADFC10F0}">
  <dimension ref="A1:J28"/>
  <sheetViews>
    <sheetView view="pageBreakPreview" zoomScaleNormal="100" zoomScaleSheetLayoutView="100" workbookViewId="0">
      <selection activeCell="B6" sqref="B6"/>
    </sheetView>
  </sheetViews>
  <sheetFormatPr defaultRowHeight="15"/>
  <cols>
    <col min="1" max="1" width="18.140625" style="71" customWidth="1"/>
    <col min="2" max="2" width="25.140625" style="71" customWidth="1"/>
    <col min="3" max="3" width="16.7109375" style="71" customWidth="1"/>
    <col min="4" max="4" width="15.7109375" style="71" customWidth="1"/>
    <col min="5" max="5" width="17.7109375" style="71" customWidth="1"/>
    <col min="6" max="6" width="18.85546875" style="71" customWidth="1"/>
    <col min="7" max="8" width="17.42578125" style="71" customWidth="1"/>
    <col min="9" max="9" width="15.28515625" style="71" customWidth="1"/>
    <col min="10" max="16384" width="9.140625" style="71"/>
  </cols>
  <sheetData>
    <row r="1" spans="1:10">
      <c r="A1" s="69"/>
      <c r="B1" s="70"/>
      <c r="C1" s="70"/>
    </row>
    <row r="2" spans="1:10">
      <c r="A2" s="670" t="s">
        <v>539</v>
      </c>
      <c r="B2" s="670"/>
      <c r="C2" s="670"/>
      <c r="D2" s="670"/>
      <c r="E2" s="670"/>
      <c r="F2" s="670"/>
    </row>
    <row r="3" spans="1:10" ht="17.25">
      <c r="A3" s="670" t="s">
        <v>540</v>
      </c>
      <c r="B3" s="670"/>
      <c r="C3" s="670"/>
      <c r="D3" s="670"/>
      <c r="E3" s="670"/>
      <c r="F3" s="670"/>
    </row>
    <row r="4" spans="1:10" ht="15.75" thickBot="1">
      <c r="A4" s="72"/>
      <c r="B4" s="72"/>
      <c r="C4" s="72"/>
      <c r="D4" s="72"/>
      <c r="E4" s="72"/>
      <c r="F4" s="72"/>
    </row>
    <row r="5" spans="1:10" ht="15.75" thickBot="1">
      <c r="A5" s="73" t="s">
        <v>281</v>
      </c>
      <c r="B5" s="73" t="s">
        <v>283</v>
      </c>
      <c r="C5" s="73" t="s">
        <v>284</v>
      </c>
      <c r="D5" s="73" t="s">
        <v>285</v>
      </c>
      <c r="E5" s="73" t="s">
        <v>286</v>
      </c>
      <c r="F5" s="73" t="s">
        <v>282</v>
      </c>
    </row>
    <row r="6" spans="1:10" ht="142.5" customHeight="1" thickBot="1">
      <c r="A6" s="74" t="s">
        <v>541</v>
      </c>
      <c r="B6" s="74" t="s">
        <v>287</v>
      </c>
      <c r="C6" s="74" t="s">
        <v>542</v>
      </c>
      <c r="D6" s="74" t="s">
        <v>543</v>
      </c>
      <c r="E6" s="74" t="s">
        <v>544</v>
      </c>
      <c r="F6" s="74" t="s">
        <v>545</v>
      </c>
    </row>
    <row r="7" spans="1:10" ht="45.75" customHeight="1" thickBot="1">
      <c r="A7" s="671" t="s">
        <v>546</v>
      </c>
      <c r="B7" s="75" t="s">
        <v>547</v>
      </c>
      <c r="C7" s="76">
        <v>56978.98</v>
      </c>
      <c r="D7" s="77">
        <v>1.6271927289307605E-4</v>
      </c>
      <c r="E7" s="76">
        <v>56978.98</v>
      </c>
      <c r="F7" s="78">
        <v>1.6271927289307605E-4</v>
      </c>
      <c r="G7" s="79"/>
      <c r="H7" s="79"/>
      <c r="I7" s="80"/>
      <c r="J7" s="80"/>
    </row>
    <row r="8" spans="1:10" ht="45.75" thickBot="1">
      <c r="A8" s="672"/>
      <c r="B8" s="75" t="s">
        <v>481</v>
      </c>
      <c r="C8" s="76">
        <v>1289328.9099999999</v>
      </c>
      <c r="D8" s="77">
        <v>2.2345514638436256E-2</v>
      </c>
      <c r="E8" s="76">
        <v>1289328.9099999999</v>
      </c>
      <c r="F8" s="78">
        <v>2.2345514638436256E-2</v>
      </c>
      <c r="G8" s="79"/>
      <c r="H8" s="79"/>
      <c r="I8" s="80"/>
      <c r="J8" s="80"/>
    </row>
    <row r="9" spans="1:10" ht="30.75" thickBot="1">
      <c r="A9" s="672"/>
      <c r="B9" s="75" t="s">
        <v>548</v>
      </c>
      <c r="C9" s="76">
        <v>0</v>
      </c>
      <c r="D9" s="77">
        <v>0</v>
      </c>
      <c r="E9" s="76">
        <v>0</v>
      </c>
      <c r="F9" s="78">
        <v>0</v>
      </c>
      <c r="G9" s="79"/>
      <c r="H9" s="79"/>
      <c r="I9" s="80"/>
      <c r="J9" s="80"/>
    </row>
    <row r="10" spans="1:10" ht="30.75" thickBot="1">
      <c r="A10" s="672"/>
      <c r="B10" s="75" t="s">
        <v>549</v>
      </c>
      <c r="C10" s="76">
        <v>6651.8799999999992</v>
      </c>
      <c r="D10" s="81">
        <v>3.7916428881945977E-5</v>
      </c>
      <c r="E10" s="76">
        <v>6651.8799999999992</v>
      </c>
      <c r="F10" s="82">
        <v>3.7916428881945977E-5</v>
      </c>
      <c r="G10" s="79"/>
      <c r="H10" s="79"/>
      <c r="I10" s="80"/>
      <c r="J10" s="80"/>
    </row>
    <row r="11" spans="1:10" ht="30.75" thickBot="1">
      <c r="A11" s="672"/>
      <c r="B11" s="75" t="s">
        <v>550</v>
      </c>
      <c r="C11" s="76">
        <v>0</v>
      </c>
      <c r="D11" s="77">
        <v>0</v>
      </c>
      <c r="E11" s="76">
        <v>0</v>
      </c>
      <c r="F11" s="78">
        <v>0</v>
      </c>
      <c r="G11" s="79"/>
      <c r="H11" s="79"/>
      <c r="I11" s="80"/>
      <c r="J11" s="80"/>
    </row>
    <row r="12" spans="1:10" ht="45.75" thickBot="1">
      <c r="A12" s="672"/>
      <c r="B12" s="75" t="s">
        <v>551</v>
      </c>
      <c r="C12" s="76">
        <v>0</v>
      </c>
      <c r="D12" s="77">
        <v>0</v>
      </c>
      <c r="E12" s="76">
        <v>0</v>
      </c>
      <c r="F12" s="78">
        <v>0</v>
      </c>
      <c r="G12" s="79"/>
      <c r="H12" s="79"/>
      <c r="I12" s="80"/>
      <c r="J12" s="80"/>
    </row>
    <row r="13" spans="1:10" ht="30.75" thickBot="1">
      <c r="A13" s="672"/>
      <c r="B13" s="75" t="s">
        <v>552</v>
      </c>
      <c r="C13" s="76">
        <v>0</v>
      </c>
      <c r="D13" s="77">
        <v>0</v>
      </c>
      <c r="E13" s="76">
        <v>0</v>
      </c>
      <c r="F13" s="78">
        <v>0</v>
      </c>
      <c r="G13" s="79"/>
      <c r="H13" s="79"/>
      <c r="I13" s="80"/>
      <c r="J13" s="80"/>
    </row>
    <row r="14" spans="1:10" ht="30.75" thickBot="1">
      <c r="A14" s="672"/>
      <c r="B14" s="75" t="s">
        <v>553</v>
      </c>
      <c r="C14" s="76">
        <v>0</v>
      </c>
      <c r="D14" s="77">
        <v>0</v>
      </c>
      <c r="E14" s="76">
        <v>0</v>
      </c>
      <c r="F14" s="78">
        <v>0</v>
      </c>
      <c r="G14" s="79"/>
      <c r="H14" s="79"/>
      <c r="I14" s="80"/>
      <c r="J14" s="80"/>
    </row>
    <row r="15" spans="1:10" ht="30.75" thickBot="1">
      <c r="A15" s="673"/>
      <c r="B15" s="75" t="s">
        <v>554</v>
      </c>
      <c r="C15" s="76">
        <v>0</v>
      </c>
      <c r="D15" s="77">
        <v>0</v>
      </c>
      <c r="E15" s="76">
        <v>0</v>
      </c>
      <c r="F15" s="78">
        <v>0</v>
      </c>
      <c r="G15" s="79"/>
      <c r="H15" s="79"/>
      <c r="I15" s="80"/>
      <c r="J15" s="80"/>
    </row>
    <row r="16" spans="1:10" ht="30.75" thickBot="1">
      <c r="A16" s="671" t="s">
        <v>555</v>
      </c>
      <c r="B16" s="75" t="s">
        <v>518</v>
      </c>
      <c r="C16" s="76">
        <v>1825635.5699999996</v>
      </c>
      <c r="D16" s="77">
        <v>7.0183720184528054E-3</v>
      </c>
      <c r="E16" s="76">
        <v>1825635.5699999996</v>
      </c>
      <c r="F16" s="78">
        <v>7.0183720184528054E-3</v>
      </c>
      <c r="G16" s="79"/>
      <c r="H16" s="79"/>
      <c r="I16" s="80"/>
      <c r="J16" s="80"/>
    </row>
    <row r="17" spans="1:10" ht="30.75" thickBot="1">
      <c r="A17" s="672"/>
      <c r="B17" s="75" t="s">
        <v>556</v>
      </c>
      <c r="C17" s="76">
        <v>1470046.77</v>
      </c>
      <c r="D17" s="77">
        <v>1.1036995522681137E-2</v>
      </c>
      <c r="E17" s="76">
        <v>1470046.77</v>
      </c>
      <c r="F17" s="78">
        <v>1.1036995522681137E-2</v>
      </c>
      <c r="G17" s="79"/>
      <c r="H17" s="79"/>
      <c r="I17" s="80"/>
      <c r="J17" s="80"/>
    </row>
    <row r="18" spans="1:10" ht="30.75" thickBot="1">
      <c r="A18" s="672"/>
      <c r="B18" s="75" t="s">
        <v>557</v>
      </c>
      <c r="C18" s="76">
        <v>1712027.3600000003</v>
      </c>
      <c r="D18" s="77">
        <v>1.1137639810763596E-2</v>
      </c>
      <c r="E18" s="76">
        <v>1712027.3600000003</v>
      </c>
      <c r="F18" s="78">
        <v>1.1137639810763596E-2</v>
      </c>
      <c r="G18" s="79"/>
      <c r="H18" s="79"/>
      <c r="I18" s="80"/>
      <c r="J18" s="80"/>
    </row>
    <row r="19" spans="1:10" ht="30.75" thickBot="1">
      <c r="A19" s="673"/>
      <c r="B19" s="75" t="s">
        <v>558</v>
      </c>
      <c r="C19" s="76">
        <v>0</v>
      </c>
      <c r="D19" s="77">
        <v>0</v>
      </c>
      <c r="E19" s="76">
        <v>0</v>
      </c>
      <c r="F19" s="78">
        <v>0</v>
      </c>
      <c r="G19" s="79"/>
      <c r="H19" s="79"/>
      <c r="I19" s="80"/>
      <c r="J19" s="80"/>
    </row>
    <row r="20" spans="1:10" ht="35.25" customHeight="1">
      <c r="A20" s="674" t="s">
        <v>559</v>
      </c>
      <c r="B20" s="674"/>
      <c r="C20" s="674"/>
      <c r="D20" s="674"/>
      <c r="E20" s="674"/>
      <c r="F20" s="674"/>
      <c r="G20" s="79"/>
      <c r="H20" s="79"/>
    </row>
    <row r="21" spans="1:10" ht="63.75" customHeight="1">
      <c r="A21" s="675" t="s">
        <v>560</v>
      </c>
      <c r="B21" s="675"/>
      <c r="C21" s="675"/>
      <c r="D21" s="675"/>
      <c r="E21" s="675"/>
      <c r="F21" s="675"/>
    </row>
    <row r="22" spans="1:10" ht="16.5">
      <c r="A22" s="669" t="s">
        <v>561</v>
      </c>
      <c r="B22" s="669"/>
      <c r="C22" s="669"/>
      <c r="D22" s="669"/>
      <c r="E22" s="669"/>
      <c r="F22" s="669"/>
    </row>
    <row r="23" spans="1:10">
      <c r="A23" s="72"/>
      <c r="B23" s="72"/>
      <c r="C23" s="72"/>
      <c r="D23" s="72"/>
      <c r="E23" s="72"/>
      <c r="F23" s="72"/>
    </row>
    <row r="24" spans="1:10">
      <c r="A24" s="72"/>
      <c r="B24" s="72"/>
      <c r="C24" s="72"/>
      <c r="D24" s="72"/>
      <c r="E24" s="72"/>
      <c r="F24" s="72"/>
    </row>
    <row r="25" spans="1:10">
      <c r="A25" s="83" t="s">
        <v>562</v>
      </c>
      <c r="B25" s="72"/>
      <c r="C25" s="72"/>
      <c r="D25" s="72"/>
      <c r="E25" s="72"/>
      <c r="F25" s="72"/>
    </row>
    <row r="26" spans="1:10">
      <c r="A26" s="84" t="s">
        <v>563</v>
      </c>
      <c r="B26" s="72"/>
      <c r="C26" s="72"/>
      <c r="D26" s="72"/>
      <c r="E26" s="72"/>
      <c r="F26" s="72"/>
    </row>
    <row r="27" spans="1:10">
      <c r="A27" s="84" t="s">
        <v>564</v>
      </c>
      <c r="B27" s="72"/>
      <c r="C27" s="72"/>
      <c r="D27" s="72"/>
      <c r="E27" s="72"/>
      <c r="F27" s="72"/>
    </row>
    <row r="28" spans="1:10">
      <c r="A28" s="84" t="s">
        <v>565</v>
      </c>
      <c r="B28" s="72"/>
      <c r="C28" s="72"/>
      <c r="D28" s="72"/>
      <c r="E28" s="72"/>
      <c r="F28" s="72"/>
    </row>
  </sheetData>
  <mergeCells count="7">
    <mergeCell ref="A22:F22"/>
    <mergeCell ref="A2:F2"/>
    <mergeCell ref="A3:F3"/>
    <mergeCell ref="A7:A15"/>
    <mergeCell ref="A16:A19"/>
    <mergeCell ref="A20:F20"/>
    <mergeCell ref="A21:F21"/>
  </mergeCells>
  <pageMargins left="0.31496062992125984" right="0.31496062992125984" top="0.35433070866141736" bottom="0.35433070866141736" header="0.31496062992125984" footer="0.31496062992125984"/>
  <pageSetup paperSize="9" scale="86"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16"/>
  <sheetViews>
    <sheetView view="pageBreakPreview" zoomScaleNormal="100" zoomScaleSheetLayoutView="100" workbookViewId="0">
      <selection activeCell="B6" sqref="B6:F6"/>
    </sheetView>
  </sheetViews>
  <sheetFormatPr defaultRowHeight="12.75"/>
  <cols>
    <col min="1" max="1" width="30.7109375" style="28" customWidth="1"/>
    <col min="2" max="3" width="24.7109375" style="28" customWidth="1"/>
    <col min="4" max="4" width="30.140625" style="28" customWidth="1"/>
    <col min="5" max="5" width="24.7109375" style="28" customWidth="1"/>
    <col min="6" max="6" width="30.28515625" style="28" customWidth="1"/>
    <col min="7" max="256" width="9.140625" style="28"/>
    <col min="257" max="257" width="30.7109375" style="28" customWidth="1"/>
    <col min="258" max="259" width="24.7109375" style="28" customWidth="1"/>
    <col min="260" max="260" width="30.140625" style="28" customWidth="1"/>
    <col min="261" max="261" width="24.7109375" style="28" customWidth="1"/>
    <col min="262" max="262" width="30.28515625" style="28" customWidth="1"/>
    <col min="263" max="512" width="9.140625" style="28"/>
    <col min="513" max="513" width="30.7109375" style="28" customWidth="1"/>
    <col min="514" max="515" width="24.7109375" style="28" customWidth="1"/>
    <col min="516" max="516" width="30.140625" style="28" customWidth="1"/>
    <col min="517" max="517" width="24.7109375" style="28" customWidth="1"/>
    <col min="518" max="518" width="30.28515625" style="28" customWidth="1"/>
    <col min="519" max="768" width="9.140625" style="28"/>
    <col min="769" max="769" width="30.7109375" style="28" customWidth="1"/>
    <col min="770" max="771" width="24.7109375" style="28" customWidth="1"/>
    <col min="772" max="772" width="30.140625" style="28" customWidth="1"/>
    <col min="773" max="773" width="24.7109375" style="28" customWidth="1"/>
    <col min="774" max="774" width="30.28515625" style="28" customWidth="1"/>
    <col min="775" max="1024" width="9.140625" style="28"/>
    <col min="1025" max="1025" width="30.7109375" style="28" customWidth="1"/>
    <col min="1026" max="1027" width="24.7109375" style="28" customWidth="1"/>
    <col min="1028" max="1028" width="30.140625" style="28" customWidth="1"/>
    <col min="1029" max="1029" width="24.7109375" style="28" customWidth="1"/>
    <col min="1030" max="1030" width="30.28515625" style="28" customWidth="1"/>
    <col min="1031" max="1280" width="9.140625" style="28"/>
    <col min="1281" max="1281" width="30.7109375" style="28" customWidth="1"/>
    <col min="1282" max="1283" width="24.7109375" style="28" customWidth="1"/>
    <col min="1284" max="1284" width="30.140625" style="28" customWidth="1"/>
    <col min="1285" max="1285" width="24.7109375" style="28" customWidth="1"/>
    <col min="1286" max="1286" width="30.28515625" style="28" customWidth="1"/>
    <col min="1287" max="1536" width="9.140625" style="28"/>
    <col min="1537" max="1537" width="30.7109375" style="28" customWidth="1"/>
    <col min="1538" max="1539" width="24.7109375" style="28" customWidth="1"/>
    <col min="1540" max="1540" width="30.140625" style="28" customWidth="1"/>
    <col min="1541" max="1541" width="24.7109375" style="28" customWidth="1"/>
    <col min="1542" max="1542" width="30.28515625" style="28" customWidth="1"/>
    <col min="1543" max="1792" width="9.140625" style="28"/>
    <col min="1793" max="1793" width="30.7109375" style="28" customWidth="1"/>
    <col min="1794" max="1795" width="24.7109375" style="28" customWidth="1"/>
    <col min="1796" max="1796" width="30.140625" style="28" customWidth="1"/>
    <col min="1797" max="1797" width="24.7109375" style="28" customWidth="1"/>
    <col min="1798" max="1798" width="30.28515625" style="28" customWidth="1"/>
    <col min="1799" max="2048" width="9.140625" style="28"/>
    <col min="2049" max="2049" width="30.7109375" style="28" customWidth="1"/>
    <col min="2050" max="2051" width="24.7109375" style="28" customWidth="1"/>
    <col min="2052" max="2052" width="30.140625" style="28" customWidth="1"/>
    <col min="2053" max="2053" width="24.7109375" style="28" customWidth="1"/>
    <col min="2054" max="2054" width="30.28515625" style="28" customWidth="1"/>
    <col min="2055" max="2304" width="9.140625" style="28"/>
    <col min="2305" max="2305" width="30.7109375" style="28" customWidth="1"/>
    <col min="2306" max="2307" width="24.7109375" style="28" customWidth="1"/>
    <col min="2308" max="2308" width="30.140625" style="28" customWidth="1"/>
    <col min="2309" max="2309" width="24.7109375" style="28" customWidth="1"/>
    <col min="2310" max="2310" width="30.28515625" style="28" customWidth="1"/>
    <col min="2311" max="2560" width="9.140625" style="28"/>
    <col min="2561" max="2561" width="30.7109375" style="28" customWidth="1"/>
    <col min="2562" max="2563" width="24.7109375" style="28" customWidth="1"/>
    <col min="2564" max="2564" width="30.140625" style="28" customWidth="1"/>
    <col min="2565" max="2565" width="24.7109375" style="28" customWidth="1"/>
    <col min="2566" max="2566" width="30.28515625" style="28" customWidth="1"/>
    <col min="2567" max="2816" width="9.140625" style="28"/>
    <col min="2817" max="2817" width="30.7109375" style="28" customWidth="1"/>
    <col min="2818" max="2819" width="24.7109375" style="28" customWidth="1"/>
    <col min="2820" max="2820" width="30.140625" style="28" customWidth="1"/>
    <col min="2821" max="2821" width="24.7109375" style="28" customWidth="1"/>
    <col min="2822" max="2822" width="30.28515625" style="28" customWidth="1"/>
    <col min="2823" max="3072" width="9.140625" style="28"/>
    <col min="3073" max="3073" width="30.7109375" style="28" customWidth="1"/>
    <col min="3074" max="3075" width="24.7109375" style="28" customWidth="1"/>
    <col min="3076" max="3076" width="30.140625" style="28" customWidth="1"/>
    <col min="3077" max="3077" width="24.7109375" style="28" customWidth="1"/>
    <col min="3078" max="3078" width="30.28515625" style="28" customWidth="1"/>
    <col min="3079" max="3328" width="9.140625" style="28"/>
    <col min="3329" max="3329" width="30.7109375" style="28" customWidth="1"/>
    <col min="3330" max="3331" width="24.7109375" style="28" customWidth="1"/>
    <col min="3332" max="3332" width="30.140625" style="28" customWidth="1"/>
    <col min="3333" max="3333" width="24.7109375" style="28" customWidth="1"/>
    <col min="3334" max="3334" width="30.28515625" style="28" customWidth="1"/>
    <col min="3335" max="3584" width="9.140625" style="28"/>
    <col min="3585" max="3585" width="30.7109375" style="28" customWidth="1"/>
    <col min="3586" max="3587" width="24.7109375" style="28" customWidth="1"/>
    <col min="3588" max="3588" width="30.140625" style="28" customWidth="1"/>
    <col min="3589" max="3589" width="24.7109375" style="28" customWidth="1"/>
    <col min="3590" max="3590" width="30.28515625" style="28" customWidth="1"/>
    <col min="3591" max="3840" width="9.140625" style="28"/>
    <col min="3841" max="3841" width="30.7109375" style="28" customWidth="1"/>
    <col min="3842" max="3843" width="24.7109375" style="28" customWidth="1"/>
    <col min="3844" max="3844" width="30.140625" style="28" customWidth="1"/>
    <col min="3845" max="3845" width="24.7109375" style="28" customWidth="1"/>
    <col min="3846" max="3846" width="30.28515625" style="28" customWidth="1"/>
    <col min="3847" max="4096" width="9.140625" style="28"/>
    <col min="4097" max="4097" width="30.7109375" style="28" customWidth="1"/>
    <col min="4098" max="4099" width="24.7109375" style="28" customWidth="1"/>
    <col min="4100" max="4100" width="30.140625" style="28" customWidth="1"/>
    <col min="4101" max="4101" width="24.7109375" style="28" customWidth="1"/>
    <col min="4102" max="4102" width="30.28515625" style="28" customWidth="1"/>
    <col min="4103" max="4352" width="9.140625" style="28"/>
    <col min="4353" max="4353" width="30.7109375" style="28" customWidth="1"/>
    <col min="4354" max="4355" width="24.7109375" style="28" customWidth="1"/>
    <col min="4356" max="4356" width="30.140625" style="28" customWidth="1"/>
    <col min="4357" max="4357" width="24.7109375" style="28" customWidth="1"/>
    <col min="4358" max="4358" width="30.28515625" style="28" customWidth="1"/>
    <col min="4359" max="4608" width="9.140625" style="28"/>
    <col min="4609" max="4609" width="30.7109375" style="28" customWidth="1"/>
    <col min="4610" max="4611" width="24.7109375" style="28" customWidth="1"/>
    <col min="4612" max="4612" width="30.140625" style="28" customWidth="1"/>
    <col min="4613" max="4613" width="24.7109375" style="28" customWidth="1"/>
    <col min="4614" max="4614" width="30.28515625" style="28" customWidth="1"/>
    <col min="4615" max="4864" width="9.140625" style="28"/>
    <col min="4865" max="4865" width="30.7109375" style="28" customWidth="1"/>
    <col min="4866" max="4867" width="24.7109375" style="28" customWidth="1"/>
    <col min="4868" max="4868" width="30.140625" style="28" customWidth="1"/>
    <col min="4869" max="4869" width="24.7109375" style="28" customWidth="1"/>
    <col min="4870" max="4870" width="30.28515625" style="28" customWidth="1"/>
    <col min="4871" max="5120" width="9.140625" style="28"/>
    <col min="5121" max="5121" width="30.7109375" style="28" customWidth="1"/>
    <col min="5122" max="5123" width="24.7109375" style="28" customWidth="1"/>
    <col min="5124" max="5124" width="30.140625" style="28" customWidth="1"/>
    <col min="5125" max="5125" width="24.7109375" style="28" customWidth="1"/>
    <col min="5126" max="5126" width="30.28515625" style="28" customWidth="1"/>
    <col min="5127" max="5376" width="9.140625" style="28"/>
    <col min="5377" max="5377" width="30.7109375" style="28" customWidth="1"/>
    <col min="5378" max="5379" width="24.7109375" style="28" customWidth="1"/>
    <col min="5380" max="5380" width="30.140625" style="28" customWidth="1"/>
    <col min="5381" max="5381" width="24.7109375" style="28" customWidth="1"/>
    <col min="5382" max="5382" width="30.28515625" style="28" customWidth="1"/>
    <col min="5383" max="5632" width="9.140625" style="28"/>
    <col min="5633" max="5633" width="30.7109375" style="28" customWidth="1"/>
    <col min="5634" max="5635" width="24.7109375" style="28" customWidth="1"/>
    <col min="5636" max="5636" width="30.140625" style="28" customWidth="1"/>
    <col min="5637" max="5637" width="24.7109375" style="28" customWidth="1"/>
    <col min="5638" max="5638" width="30.28515625" style="28" customWidth="1"/>
    <col min="5639" max="5888" width="9.140625" style="28"/>
    <col min="5889" max="5889" width="30.7109375" style="28" customWidth="1"/>
    <col min="5890" max="5891" width="24.7109375" style="28" customWidth="1"/>
    <col min="5892" max="5892" width="30.140625" style="28" customWidth="1"/>
    <col min="5893" max="5893" width="24.7109375" style="28" customWidth="1"/>
    <col min="5894" max="5894" width="30.28515625" style="28" customWidth="1"/>
    <col min="5895" max="6144" width="9.140625" style="28"/>
    <col min="6145" max="6145" width="30.7109375" style="28" customWidth="1"/>
    <col min="6146" max="6147" width="24.7109375" style="28" customWidth="1"/>
    <col min="6148" max="6148" width="30.140625" style="28" customWidth="1"/>
    <col min="6149" max="6149" width="24.7109375" style="28" customWidth="1"/>
    <col min="6150" max="6150" width="30.28515625" style="28" customWidth="1"/>
    <col min="6151" max="6400" width="9.140625" style="28"/>
    <col min="6401" max="6401" width="30.7109375" style="28" customWidth="1"/>
    <col min="6402" max="6403" width="24.7109375" style="28" customWidth="1"/>
    <col min="6404" max="6404" width="30.140625" style="28" customWidth="1"/>
    <col min="6405" max="6405" width="24.7109375" style="28" customWidth="1"/>
    <col min="6406" max="6406" width="30.28515625" style="28" customWidth="1"/>
    <col min="6407" max="6656" width="9.140625" style="28"/>
    <col min="6657" max="6657" width="30.7109375" style="28" customWidth="1"/>
    <col min="6658" max="6659" width="24.7109375" style="28" customWidth="1"/>
    <col min="6660" max="6660" width="30.140625" style="28" customWidth="1"/>
    <col min="6661" max="6661" width="24.7109375" style="28" customWidth="1"/>
    <col min="6662" max="6662" width="30.28515625" style="28" customWidth="1"/>
    <col min="6663" max="6912" width="9.140625" style="28"/>
    <col min="6913" max="6913" width="30.7109375" style="28" customWidth="1"/>
    <col min="6914" max="6915" width="24.7109375" style="28" customWidth="1"/>
    <col min="6916" max="6916" width="30.140625" style="28" customWidth="1"/>
    <col min="6917" max="6917" width="24.7109375" style="28" customWidth="1"/>
    <col min="6918" max="6918" width="30.28515625" style="28" customWidth="1"/>
    <col min="6919" max="7168" width="9.140625" style="28"/>
    <col min="7169" max="7169" width="30.7109375" style="28" customWidth="1"/>
    <col min="7170" max="7171" width="24.7109375" style="28" customWidth="1"/>
    <col min="7172" max="7172" width="30.140625" style="28" customWidth="1"/>
    <col min="7173" max="7173" width="24.7109375" style="28" customWidth="1"/>
    <col min="7174" max="7174" width="30.28515625" style="28" customWidth="1"/>
    <col min="7175" max="7424" width="9.140625" style="28"/>
    <col min="7425" max="7425" width="30.7109375" style="28" customWidth="1"/>
    <col min="7426" max="7427" width="24.7109375" style="28" customWidth="1"/>
    <col min="7428" max="7428" width="30.140625" style="28" customWidth="1"/>
    <col min="7429" max="7429" width="24.7109375" style="28" customWidth="1"/>
    <col min="7430" max="7430" width="30.28515625" style="28" customWidth="1"/>
    <col min="7431" max="7680" width="9.140625" style="28"/>
    <col min="7681" max="7681" width="30.7109375" style="28" customWidth="1"/>
    <col min="7682" max="7683" width="24.7109375" style="28" customWidth="1"/>
    <col min="7684" max="7684" width="30.140625" style="28" customWidth="1"/>
    <col min="7685" max="7685" width="24.7109375" style="28" customWidth="1"/>
    <col min="7686" max="7686" width="30.28515625" style="28" customWidth="1"/>
    <col min="7687" max="7936" width="9.140625" style="28"/>
    <col min="7937" max="7937" width="30.7109375" style="28" customWidth="1"/>
    <col min="7938" max="7939" width="24.7109375" style="28" customWidth="1"/>
    <col min="7940" max="7940" width="30.140625" style="28" customWidth="1"/>
    <col min="7941" max="7941" width="24.7109375" style="28" customWidth="1"/>
    <col min="7942" max="7942" width="30.28515625" style="28" customWidth="1"/>
    <col min="7943" max="8192" width="9.140625" style="28"/>
    <col min="8193" max="8193" width="30.7109375" style="28" customWidth="1"/>
    <col min="8194" max="8195" width="24.7109375" style="28" customWidth="1"/>
    <col min="8196" max="8196" width="30.140625" style="28" customWidth="1"/>
    <col min="8197" max="8197" width="24.7109375" style="28" customWidth="1"/>
    <col min="8198" max="8198" width="30.28515625" style="28" customWidth="1"/>
    <col min="8199" max="8448" width="9.140625" style="28"/>
    <col min="8449" max="8449" width="30.7109375" style="28" customWidth="1"/>
    <col min="8450" max="8451" width="24.7109375" style="28" customWidth="1"/>
    <col min="8452" max="8452" width="30.140625" style="28" customWidth="1"/>
    <col min="8453" max="8453" width="24.7109375" style="28" customWidth="1"/>
    <col min="8454" max="8454" width="30.28515625" style="28" customWidth="1"/>
    <col min="8455" max="8704" width="9.140625" style="28"/>
    <col min="8705" max="8705" width="30.7109375" style="28" customWidth="1"/>
    <col min="8706" max="8707" width="24.7109375" style="28" customWidth="1"/>
    <col min="8708" max="8708" width="30.140625" style="28" customWidth="1"/>
    <col min="8709" max="8709" width="24.7109375" style="28" customWidth="1"/>
    <col min="8710" max="8710" width="30.28515625" style="28" customWidth="1"/>
    <col min="8711" max="8960" width="9.140625" style="28"/>
    <col min="8961" max="8961" width="30.7109375" style="28" customWidth="1"/>
    <col min="8962" max="8963" width="24.7109375" style="28" customWidth="1"/>
    <col min="8964" max="8964" width="30.140625" style="28" customWidth="1"/>
    <col min="8965" max="8965" width="24.7109375" style="28" customWidth="1"/>
    <col min="8966" max="8966" width="30.28515625" style="28" customWidth="1"/>
    <col min="8967" max="9216" width="9.140625" style="28"/>
    <col min="9217" max="9217" width="30.7109375" style="28" customWidth="1"/>
    <col min="9218" max="9219" width="24.7109375" style="28" customWidth="1"/>
    <col min="9220" max="9220" width="30.140625" style="28" customWidth="1"/>
    <col min="9221" max="9221" width="24.7109375" style="28" customWidth="1"/>
    <col min="9222" max="9222" width="30.28515625" style="28" customWidth="1"/>
    <col min="9223" max="9472" width="9.140625" style="28"/>
    <col min="9473" max="9473" width="30.7109375" style="28" customWidth="1"/>
    <col min="9474" max="9475" width="24.7109375" style="28" customWidth="1"/>
    <col min="9476" max="9476" width="30.140625" style="28" customWidth="1"/>
    <col min="9477" max="9477" width="24.7109375" style="28" customWidth="1"/>
    <col min="9478" max="9478" width="30.28515625" style="28" customWidth="1"/>
    <col min="9479" max="9728" width="9.140625" style="28"/>
    <col min="9729" max="9729" width="30.7109375" style="28" customWidth="1"/>
    <col min="9730" max="9731" width="24.7109375" style="28" customWidth="1"/>
    <col min="9732" max="9732" width="30.140625" style="28" customWidth="1"/>
    <col min="9733" max="9733" width="24.7109375" style="28" customWidth="1"/>
    <col min="9734" max="9734" width="30.28515625" style="28" customWidth="1"/>
    <col min="9735" max="9984" width="9.140625" style="28"/>
    <col min="9985" max="9985" width="30.7109375" style="28" customWidth="1"/>
    <col min="9986" max="9987" width="24.7109375" style="28" customWidth="1"/>
    <col min="9988" max="9988" width="30.140625" style="28" customWidth="1"/>
    <col min="9989" max="9989" width="24.7109375" style="28" customWidth="1"/>
    <col min="9990" max="9990" width="30.28515625" style="28" customWidth="1"/>
    <col min="9991" max="10240" width="9.140625" style="28"/>
    <col min="10241" max="10241" width="30.7109375" style="28" customWidth="1"/>
    <col min="10242" max="10243" width="24.7109375" style="28" customWidth="1"/>
    <col min="10244" max="10244" width="30.140625" style="28" customWidth="1"/>
    <col min="10245" max="10245" width="24.7109375" style="28" customWidth="1"/>
    <col min="10246" max="10246" width="30.28515625" style="28" customWidth="1"/>
    <col min="10247" max="10496" width="9.140625" style="28"/>
    <col min="10497" max="10497" width="30.7109375" style="28" customWidth="1"/>
    <col min="10498" max="10499" width="24.7109375" style="28" customWidth="1"/>
    <col min="10500" max="10500" width="30.140625" style="28" customWidth="1"/>
    <col min="10501" max="10501" width="24.7109375" style="28" customWidth="1"/>
    <col min="10502" max="10502" width="30.28515625" style="28" customWidth="1"/>
    <col min="10503" max="10752" width="9.140625" style="28"/>
    <col min="10753" max="10753" width="30.7109375" style="28" customWidth="1"/>
    <col min="10754" max="10755" width="24.7109375" style="28" customWidth="1"/>
    <col min="10756" max="10756" width="30.140625" style="28" customWidth="1"/>
    <col min="10757" max="10757" width="24.7109375" style="28" customWidth="1"/>
    <col min="10758" max="10758" width="30.28515625" style="28" customWidth="1"/>
    <col min="10759" max="11008" width="9.140625" style="28"/>
    <col min="11009" max="11009" width="30.7109375" style="28" customWidth="1"/>
    <col min="11010" max="11011" width="24.7109375" style="28" customWidth="1"/>
    <col min="11012" max="11012" width="30.140625" style="28" customWidth="1"/>
    <col min="11013" max="11013" width="24.7109375" style="28" customWidth="1"/>
    <col min="11014" max="11014" width="30.28515625" style="28" customWidth="1"/>
    <col min="11015" max="11264" width="9.140625" style="28"/>
    <col min="11265" max="11265" width="30.7109375" style="28" customWidth="1"/>
    <col min="11266" max="11267" width="24.7109375" style="28" customWidth="1"/>
    <col min="11268" max="11268" width="30.140625" style="28" customWidth="1"/>
    <col min="11269" max="11269" width="24.7109375" style="28" customWidth="1"/>
    <col min="11270" max="11270" width="30.28515625" style="28" customWidth="1"/>
    <col min="11271" max="11520" width="9.140625" style="28"/>
    <col min="11521" max="11521" width="30.7109375" style="28" customWidth="1"/>
    <col min="11522" max="11523" width="24.7109375" style="28" customWidth="1"/>
    <col min="11524" max="11524" width="30.140625" style="28" customWidth="1"/>
    <col min="11525" max="11525" width="24.7109375" style="28" customWidth="1"/>
    <col min="11526" max="11526" width="30.28515625" style="28" customWidth="1"/>
    <col min="11527" max="11776" width="9.140625" style="28"/>
    <col min="11777" max="11777" width="30.7109375" style="28" customWidth="1"/>
    <col min="11778" max="11779" width="24.7109375" style="28" customWidth="1"/>
    <col min="11780" max="11780" width="30.140625" style="28" customWidth="1"/>
    <col min="11781" max="11781" width="24.7109375" style="28" customWidth="1"/>
    <col min="11782" max="11782" width="30.28515625" style="28" customWidth="1"/>
    <col min="11783" max="12032" width="9.140625" style="28"/>
    <col min="12033" max="12033" width="30.7109375" style="28" customWidth="1"/>
    <col min="12034" max="12035" width="24.7109375" style="28" customWidth="1"/>
    <col min="12036" max="12036" width="30.140625" style="28" customWidth="1"/>
    <col min="12037" max="12037" width="24.7109375" style="28" customWidth="1"/>
    <col min="12038" max="12038" width="30.28515625" style="28" customWidth="1"/>
    <col min="12039" max="12288" width="9.140625" style="28"/>
    <col min="12289" max="12289" width="30.7109375" style="28" customWidth="1"/>
    <col min="12290" max="12291" width="24.7109375" style="28" customWidth="1"/>
    <col min="12292" max="12292" width="30.140625" style="28" customWidth="1"/>
    <col min="12293" max="12293" width="24.7109375" style="28" customWidth="1"/>
    <col min="12294" max="12294" width="30.28515625" style="28" customWidth="1"/>
    <col min="12295" max="12544" width="9.140625" style="28"/>
    <col min="12545" max="12545" width="30.7109375" style="28" customWidth="1"/>
    <col min="12546" max="12547" width="24.7109375" style="28" customWidth="1"/>
    <col min="12548" max="12548" width="30.140625" style="28" customWidth="1"/>
    <col min="12549" max="12549" width="24.7109375" style="28" customWidth="1"/>
    <col min="12550" max="12550" width="30.28515625" style="28" customWidth="1"/>
    <col min="12551" max="12800" width="9.140625" style="28"/>
    <col min="12801" max="12801" width="30.7109375" style="28" customWidth="1"/>
    <col min="12802" max="12803" width="24.7109375" style="28" customWidth="1"/>
    <col min="12804" max="12804" width="30.140625" style="28" customWidth="1"/>
    <col min="12805" max="12805" width="24.7109375" style="28" customWidth="1"/>
    <col min="12806" max="12806" width="30.28515625" style="28" customWidth="1"/>
    <col min="12807" max="13056" width="9.140625" style="28"/>
    <col min="13057" max="13057" width="30.7109375" style="28" customWidth="1"/>
    <col min="13058" max="13059" width="24.7109375" style="28" customWidth="1"/>
    <col min="13060" max="13060" width="30.140625" style="28" customWidth="1"/>
    <col min="13061" max="13061" width="24.7109375" style="28" customWidth="1"/>
    <col min="13062" max="13062" width="30.28515625" style="28" customWidth="1"/>
    <col min="13063" max="13312" width="9.140625" style="28"/>
    <col min="13313" max="13313" width="30.7109375" style="28" customWidth="1"/>
    <col min="13314" max="13315" width="24.7109375" style="28" customWidth="1"/>
    <col min="13316" max="13316" width="30.140625" style="28" customWidth="1"/>
    <col min="13317" max="13317" width="24.7109375" style="28" customWidth="1"/>
    <col min="13318" max="13318" width="30.28515625" style="28" customWidth="1"/>
    <col min="13319" max="13568" width="9.140625" style="28"/>
    <col min="13569" max="13569" width="30.7109375" style="28" customWidth="1"/>
    <col min="13570" max="13571" width="24.7109375" style="28" customWidth="1"/>
    <col min="13572" max="13572" width="30.140625" style="28" customWidth="1"/>
    <col min="13573" max="13573" width="24.7109375" style="28" customWidth="1"/>
    <col min="13574" max="13574" width="30.28515625" style="28" customWidth="1"/>
    <col min="13575" max="13824" width="9.140625" style="28"/>
    <col min="13825" max="13825" width="30.7109375" style="28" customWidth="1"/>
    <col min="13826" max="13827" width="24.7109375" style="28" customWidth="1"/>
    <col min="13828" max="13828" width="30.140625" style="28" customWidth="1"/>
    <col min="13829" max="13829" width="24.7109375" style="28" customWidth="1"/>
    <col min="13830" max="13830" width="30.28515625" style="28" customWidth="1"/>
    <col min="13831" max="14080" width="9.140625" style="28"/>
    <col min="14081" max="14081" width="30.7109375" style="28" customWidth="1"/>
    <col min="14082" max="14083" width="24.7109375" style="28" customWidth="1"/>
    <col min="14084" max="14084" width="30.140625" style="28" customWidth="1"/>
    <col min="14085" max="14085" width="24.7109375" style="28" customWidth="1"/>
    <col min="14086" max="14086" width="30.28515625" style="28" customWidth="1"/>
    <col min="14087" max="14336" width="9.140625" style="28"/>
    <col min="14337" max="14337" width="30.7109375" style="28" customWidth="1"/>
    <col min="14338" max="14339" width="24.7109375" style="28" customWidth="1"/>
    <col min="14340" max="14340" width="30.140625" style="28" customWidth="1"/>
    <col min="14341" max="14341" width="24.7109375" style="28" customWidth="1"/>
    <col min="14342" max="14342" width="30.28515625" style="28" customWidth="1"/>
    <col min="14343" max="14592" width="9.140625" style="28"/>
    <col min="14593" max="14593" width="30.7109375" style="28" customWidth="1"/>
    <col min="14594" max="14595" width="24.7109375" style="28" customWidth="1"/>
    <col min="14596" max="14596" width="30.140625" style="28" customWidth="1"/>
    <col min="14597" max="14597" width="24.7109375" style="28" customWidth="1"/>
    <col min="14598" max="14598" width="30.28515625" style="28" customWidth="1"/>
    <col min="14599" max="14848" width="9.140625" style="28"/>
    <col min="14849" max="14849" width="30.7109375" style="28" customWidth="1"/>
    <col min="14850" max="14851" width="24.7109375" style="28" customWidth="1"/>
    <col min="14852" max="14852" width="30.140625" style="28" customWidth="1"/>
    <col min="14853" max="14853" width="24.7109375" style="28" customWidth="1"/>
    <col min="14854" max="14854" width="30.28515625" style="28" customWidth="1"/>
    <col min="14855" max="15104" width="9.140625" style="28"/>
    <col min="15105" max="15105" width="30.7109375" style="28" customWidth="1"/>
    <col min="15106" max="15107" width="24.7109375" style="28" customWidth="1"/>
    <col min="15108" max="15108" width="30.140625" style="28" customWidth="1"/>
    <col min="15109" max="15109" width="24.7109375" style="28" customWidth="1"/>
    <col min="15110" max="15110" width="30.28515625" style="28" customWidth="1"/>
    <col min="15111" max="15360" width="9.140625" style="28"/>
    <col min="15361" max="15361" width="30.7109375" style="28" customWidth="1"/>
    <col min="15362" max="15363" width="24.7109375" style="28" customWidth="1"/>
    <col min="15364" max="15364" width="30.140625" style="28" customWidth="1"/>
    <col min="15365" max="15365" width="24.7109375" style="28" customWidth="1"/>
    <col min="15366" max="15366" width="30.28515625" style="28" customWidth="1"/>
    <col min="15367" max="15616" width="9.140625" style="28"/>
    <col min="15617" max="15617" width="30.7109375" style="28" customWidth="1"/>
    <col min="15618" max="15619" width="24.7109375" style="28" customWidth="1"/>
    <col min="15620" max="15620" width="30.140625" style="28" customWidth="1"/>
    <col min="15621" max="15621" width="24.7109375" style="28" customWidth="1"/>
    <col min="15622" max="15622" width="30.28515625" style="28" customWidth="1"/>
    <col min="15623" max="15872" width="9.140625" style="28"/>
    <col min="15873" max="15873" width="30.7109375" style="28" customWidth="1"/>
    <col min="15874" max="15875" width="24.7109375" style="28" customWidth="1"/>
    <col min="15876" max="15876" width="30.140625" style="28" customWidth="1"/>
    <col min="15877" max="15877" width="24.7109375" style="28" customWidth="1"/>
    <col min="15878" max="15878" width="30.28515625" style="28" customWidth="1"/>
    <col min="15879" max="16128" width="9.140625" style="28"/>
    <col min="16129" max="16129" width="30.7109375" style="28" customWidth="1"/>
    <col min="16130" max="16131" width="24.7109375" style="28" customWidth="1"/>
    <col min="16132" max="16132" width="30.140625" style="28" customWidth="1"/>
    <col min="16133" max="16133" width="24.7109375" style="28" customWidth="1"/>
    <col min="16134" max="16134" width="30.28515625" style="28" customWidth="1"/>
    <col min="16135" max="16384" width="9.140625" style="28"/>
  </cols>
  <sheetData>
    <row r="1" spans="1:6" s="27" customFormat="1" ht="18.75">
      <c r="A1" s="601" t="s">
        <v>288</v>
      </c>
      <c r="B1" s="601"/>
      <c r="C1" s="601"/>
      <c r="D1" s="601"/>
      <c r="E1" s="601"/>
      <c r="F1" s="601"/>
    </row>
    <row r="2" spans="1:6" s="35" customFormat="1" ht="41.25" customHeight="1">
      <c r="A2" s="676" t="s">
        <v>387</v>
      </c>
      <c r="B2" s="676"/>
      <c r="C2" s="676"/>
      <c r="D2" s="676"/>
      <c r="E2" s="676"/>
      <c r="F2" s="676"/>
    </row>
    <row r="3" spans="1:6" ht="13.5" thickBot="1"/>
    <row r="4" spans="1:6" ht="13.5" thickBot="1">
      <c r="A4" s="29" t="s">
        <v>281</v>
      </c>
      <c r="B4" s="29" t="s">
        <v>283</v>
      </c>
      <c r="C4" s="29" t="s">
        <v>284</v>
      </c>
      <c r="D4" s="29" t="s">
        <v>285</v>
      </c>
      <c r="E4" s="29" t="s">
        <v>286</v>
      </c>
      <c r="F4" s="29" t="s">
        <v>282</v>
      </c>
    </row>
    <row r="5" spans="1:6" ht="102.75" thickBot="1">
      <c r="A5" s="29"/>
      <c r="B5" s="29" t="s">
        <v>287</v>
      </c>
      <c r="C5" s="29" t="s">
        <v>289</v>
      </c>
      <c r="D5" s="29" t="s">
        <v>290</v>
      </c>
      <c r="E5" s="29" t="s">
        <v>291</v>
      </c>
      <c r="F5" s="29" t="s">
        <v>292</v>
      </c>
    </row>
    <row r="6" spans="1:6" ht="29.25" thickBot="1">
      <c r="A6" s="30" t="s">
        <v>293</v>
      </c>
      <c r="B6" s="677" t="s">
        <v>294</v>
      </c>
      <c r="C6" s="678"/>
      <c r="D6" s="678"/>
      <c r="E6" s="678"/>
      <c r="F6" s="679"/>
    </row>
    <row r="9" spans="1:6" ht="15.75">
      <c r="A9" s="28" t="s">
        <v>295</v>
      </c>
    </row>
    <row r="13" spans="1:6">
      <c r="A13" s="19"/>
    </row>
    <row r="14" spans="1:6">
      <c r="A14" s="25"/>
    </row>
    <row r="15" spans="1:6">
      <c r="A15" s="25"/>
    </row>
    <row r="16" spans="1:6">
      <c r="A16" s="25"/>
    </row>
  </sheetData>
  <mergeCells count="3">
    <mergeCell ref="A1:F1"/>
    <mergeCell ref="A2:F2"/>
    <mergeCell ref="B6:F6"/>
  </mergeCells>
  <pageMargins left="0.31496062992125984" right="0.23622047244094491" top="0.74803149606299213" bottom="0.74803149606299213" header="0.31496062992125984" footer="0.31496062992125984"/>
  <pageSetup paperSize="9" scale="85" fitToHeight="0" orientation="landscape" cellComments="asDisplayed"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16"/>
  <sheetViews>
    <sheetView view="pageBreakPreview" zoomScaleNormal="100" zoomScaleSheetLayoutView="100" workbookViewId="0">
      <selection activeCell="D5" sqref="D5"/>
    </sheetView>
  </sheetViews>
  <sheetFormatPr defaultRowHeight="12.75"/>
  <cols>
    <col min="1" max="1" width="31" style="28" customWidth="1"/>
    <col min="2" max="2" width="61" style="28" customWidth="1"/>
    <col min="3" max="3" width="33" style="28" customWidth="1"/>
    <col min="4" max="4" width="61.7109375" style="28" customWidth="1"/>
    <col min="5" max="256" width="9.140625" style="28"/>
    <col min="257" max="257" width="31" style="28" customWidth="1"/>
    <col min="258" max="258" width="61" style="28" customWidth="1"/>
    <col min="259" max="259" width="33" style="28" customWidth="1"/>
    <col min="260" max="260" width="61.7109375" style="28" customWidth="1"/>
    <col min="261" max="512" width="9.140625" style="28"/>
    <col min="513" max="513" width="31" style="28" customWidth="1"/>
    <col min="514" max="514" width="61" style="28" customWidth="1"/>
    <col min="515" max="515" width="33" style="28" customWidth="1"/>
    <col min="516" max="516" width="61.7109375" style="28" customWidth="1"/>
    <col min="517" max="768" width="9.140625" style="28"/>
    <col min="769" max="769" width="31" style="28" customWidth="1"/>
    <col min="770" max="770" width="61" style="28" customWidth="1"/>
    <col min="771" max="771" width="33" style="28" customWidth="1"/>
    <col min="772" max="772" width="61.7109375" style="28" customWidth="1"/>
    <col min="773" max="1024" width="9.140625" style="28"/>
    <col min="1025" max="1025" width="31" style="28" customWidth="1"/>
    <col min="1026" max="1026" width="61" style="28" customWidth="1"/>
    <col min="1027" max="1027" width="33" style="28" customWidth="1"/>
    <col min="1028" max="1028" width="61.7109375" style="28" customWidth="1"/>
    <col min="1029" max="1280" width="9.140625" style="28"/>
    <col min="1281" max="1281" width="31" style="28" customWidth="1"/>
    <col min="1282" max="1282" width="61" style="28" customWidth="1"/>
    <col min="1283" max="1283" width="33" style="28" customWidth="1"/>
    <col min="1284" max="1284" width="61.7109375" style="28" customWidth="1"/>
    <col min="1285" max="1536" width="9.140625" style="28"/>
    <col min="1537" max="1537" width="31" style="28" customWidth="1"/>
    <col min="1538" max="1538" width="61" style="28" customWidth="1"/>
    <col min="1539" max="1539" width="33" style="28" customWidth="1"/>
    <col min="1540" max="1540" width="61.7109375" style="28" customWidth="1"/>
    <col min="1541" max="1792" width="9.140625" style="28"/>
    <col min="1793" max="1793" width="31" style="28" customWidth="1"/>
    <col min="1794" max="1794" width="61" style="28" customWidth="1"/>
    <col min="1795" max="1795" width="33" style="28" customWidth="1"/>
    <col min="1796" max="1796" width="61.7109375" style="28" customWidth="1"/>
    <col min="1797" max="2048" width="9.140625" style="28"/>
    <col min="2049" max="2049" width="31" style="28" customWidth="1"/>
    <col min="2050" max="2050" width="61" style="28" customWidth="1"/>
    <col min="2051" max="2051" width="33" style="28" customWidth="1"/>
    <col min="2052" max="2052" width="61.7109375" style="28" customWidth="1"/>
    <col min="2053" max="2304" width="9.140625" style="28"/>
    <col min="2305" max="2305" width="31" style="28" customWidth="1"/>
    <col min="2306" max="2306" width="61" style="28" customWidth="1"/>
    <col min="2307" max="2307" width="33" style="28" customWidth="1"/>
    <col min="2308" max="2308" width="61.7109375" style="28" customWidth="1"/>
    <col min="2309" max="2560" width="9.140625" style="28"/>
    <col min="2561" max="2561" width="31" style="28" customWidth="1"/>
    <col min="2562" max="2562" width="61" style="28" customWidth="1"/>
    <col min="2563" max="2563" width="33" style="28" customWidth="1"/>
    <col min="2564" max="2564" width="61.7109375" style="28" customWidth="1"/>
    <col min="2565" max="2816" width="9.140625" style="28"/>
    <col min="2817" max="2817" width="31" style="28" customWidth="1"/>
    <col min="2818" max="2818" width="61" style="28" customWidth="1"/>
    <col min="2819" max="2819" width="33" style="28" customWidth="1"/>
    <col min="2820" max="2820" width="61.7109375" style="28" customWidth="1"/>
    <col min="2821" max="3072" width="9.140625" style="28"/>
    <col min="3073" max="3073" width="31" style="28" customWidth="1"/>
    <col min="3074" max="3074" width="61" style="28" customWidth="1"/>
    <col min="3075" max="3075" width="33" style="28" customWidth="1"/>
    <col min="3076" max="3076" width="61.7109375" style="28" customWidth="1"/>
    <col min="3077" max="3328" width="9.140625" style="28"/>
    <col min="3329" max="3329" width="31" style="28" customWidth="1"/>
    <col min="3330" max="3330" width="61" style="28" customWidth="1"/>
    <col min="3331" max="3331" width="33" style="28" customWidth="1"/>
    <col min="3332" max="3332" width="61.7109375" style="28" customWidth="1"/>
    <col min="3333" max="3584" width="9.140625" style="28"/>
    <col min="3585" max="3585" width="31" style="28" customWidth="1"/>
    <col min="3586" max="3586" width="61" style="28" customWidth="1"/>
    <col min="3587" max="3587" width="33" style="28" customWidth="1"/>
    <col min="3588" max="3588" width="61.7109375" style="28" customWidth="1"/>
    <col min="3589" max="3840" width="9.140625" style="28"/>
    <col min="3841" max="3841" width="31" style="28" customWidth="1"/>
    <col min="3842" max="3842" width="61" style="28" customWidth="1"/>
    <col min="3843" max="3843" width="33" style="28" customWidth="1"/>
    <col min="3844" max="3844" width="61.7109375" style="28" customWidth="1"/>
    <col min="3845" max="4096" width="9.140625" style="28"/>
    <col min="4097" max="4097" width="31" style="28" customWidth="1"/>
    <col min="4098" max="4098" width="61" style="28" customWidth="1"/>
    <col min="4099" max="4099" width="33" style="28" customWidth="1"/>
    <col min="4100" max="4100" width="61.7109375" style="28" customWidth="1"/>
    <col min="4101" max="4352" width="9.140625" style="28"/>
    <col min="4353" max="4353" width="31" style="28" customWidth="1"/>
    <col min="4354" max="4354" width="61" style="28" customWidth="1"/>
    <col min="4355" max="4355" width="33" style="28" customWidth="1"/>
    <col min="4356" max="4356" width="61.7109375" style="28" customWidth="1"/>
    <col min="4357" max="4608" width="9.140625" style="28"/>
    <col min="4609" max="4609" width="31" style="28" customWidth="1"/>
    <col min="4610" max="4610" width="61" style="28" customWidth="1"/>
    <col min="4611" max="4611" width="33" style="28" customWidth="1"/>
    <col min="4612" max="4612" width="61.7109375" style="28" customWidth="1"/>
    <col min="4613" max="4864" width="9.140625" style="28"/>
    <col min="4865" max="4865" width="31" style="28" customWidth="1"/>
    <col min="4866" max="4866" width="61" style="28" customWidth="1"/>
    <col min="4867" max="4867" width="33" style="28" customWidth="1"/>
    <col min="4868" max="4868" width="61.7109375" style="28" customWidth="1"/>
    <col min="4869" max="5120" width="9.140625" style="28"/>
    <col min="5121" max="5121" width="31" style="28" customWidth="1"/>
    <col min="5122" max="5122" width="61" style="28" customWidth="1"/>
    <col min="5123" max="5123" width="33" style="28" customWidth="1"/>
    <col min="5124" max="5124" width="61.7109375" style="28" customWidth="1"/>
    <col min="5125" max="5376" width="9.140625" style="28"/>
    <col min="5377" max="5377" width="31" style="28" customWidth="1"/>
    <col min="5378" max="5378" width="61" style="28" customWidth="1"/>
    <col min="5379" max="5379" width="33" style="28" customWidth="1"/>
    <col min="5380" max="5380" width="61.7109375" style="28" customWidth="1"/>
    <col min="5381" max="5632" width="9.140625" style="28"/>
    <col min="5633" max="5633" width="31" style="28" customWidth="1"/>
    <col min="5634" max="5634" width="61" style="28" customWidth="1"/>
    <col min="5635" max="5635" width="33" style="28" customWidth="1"/>
    <col min="5636" max="5636" width="61.7109375" style="28" customWidth="1"/>
    <col min="5637" max="5888" width="9.140625" style="28"/>
    <col min="5889" max="5889" width="31" style="28" customWidth="1"/>
    <col min="5890" max="5890" width="61" style="28" customWidth="1"/>
    <col min="5891" max="5891" width="33" style="28" customWidth="1"/>
    <col min="5892" max="5892" width="61.7109375" style="28" customWidth="1"/>
    <col min="5893" max="6144" width="9.140625" style="28"/>
    <col min="6145" max="6145" width="31" style="28" customWidth="1"/>
    <col min="6146" max="6146" width="61" style="28" customWidth="1"/>
    <col min="6147" max="6147" width="33" style="28" customWidth="1"/>
    <col min="6148" max="6148" width="61.7109375" style="28" customWidth="1"/>
    <col min="6149" max="6400" width="9.140625" style="28"/>
    <col min="6401" max="6401" width="31" style="28" customWidth="1"/>
    <col min="6402" max="6402" width="61" style="28" customWidth="1"/>
    <col min="6403" max="6403" width="33" style="28" customWidth="1"/>
    <col min="6404" max="6404" width="61.7109375" style="28" customWidth="1"/>
    <col min="6405" max="6656" width="9.140625" style="28"/>
    <col min="6657" max="6657" width="31" style="28" customWidth="1"/>
    <col min="6658" max="6658" width="61" style="28" customWidth="1"/>
    <col min="6659" max="6659" width="33" style="28" customWidth="1"/>
    <col min="6660" max="6660" width="61.7109375" style="28" customWidth="1"/>
    <col min="6661" max="6912" width="9.140625" style="28"/>
    <col min="6913" max="6913" width="31" style="28" customWidth="1"/>
    <col min="6914" max="6914" width="61" style="28" customWidth="1"/>
    <col min="6915" max="6915" width="33" style="28" customWidth="1"/>
    <col min="6916" max="6916" width="61.7109375" style="28" customWidth="1"/>
    <col min="6917" max="7168" width="9.140625" style="28"/>
    <col min="7169" max="7169" width="31" style="28" customWidth="1"/>
    <col min="7170" max="7170" width="61" style="28" customWidth="1"/>
    <col min="7171" max="7171" width="33" style="28" customWidth="1"/>
    <col min="7172" max="7172" width="61.7109375" style="28" customWidth="1"/>
    <col min="7173" max="7424" width="9.140625" style="28"/>
    <col min="7425" max="7425" width="31" style="28" customWidth="1"/>
    <col min="7426" max="7426" width="61" style="28" customWidth="1"/>
    <col min="7427" max="7427" width="33" style="28" customWidth="1"/>
    <col min="7428" max="7428" width="61.7109375" style="28" customWidth="1"/>
    <col min="7429" max="7680" width="9.140625" style="28"/>
    <col min="7681" max="7681" width="31" style="28" customWidth="1"/>
    <col min="7682" max="7682" width="61" style="28" customWidth="1"/>
    <col min="7683" max="7683" width="33" style="28" customWidth="1"/>
    <col min="7684" max="7684" width="61.7109375" style="28" customWidth="1"/>
    <col min="7685" max="7936" width="9.140625" style="28"/>
    <col min="7937" max="7937" width="31" style="28" customWidth="1"/>
    <col min="7938" max="7938" width="61" style="28" customWidth="1"/>
    <col min="7939" max="7939" width="33" style="28" customWidth="1"/>
    <col min="7940" max="7940" width="61.7109375" style="28" customWidth="1"/>
    <col min="7941" max="8192" width="9.140625" style="28"/>
    <col min="8193" max="8193" width="31" style="28" customWidth="1"/>
    <col min="8194" max="8194" width="61" style="28" customWidth="1"/>
    <col min="8195" max="8195" width="33" style="28" customWidth="1"/>
    <col min="8196" max="8196" width="61.7109375" style="28" customWidth="1"/>
    <col min="8197" max="8448" width="9.140625" style="28"/>
    <col min="8449" max="8449" width="31" style="28" customWidth="1"/>
    <col min="8450" max="8450" width="61" style="28" customWidth="1"/>
    <col min="8451" max="8451" width="33" style="28" customWidth="1"/>
    <col min="8452" max="8452" width="61.7109375" style="28" customWidth="1"/>
    <col min="8453" max="8704" width="9.140625" style="28"/>
    <col min="8705" max="8705" width="31" style="28" customWidth="1"/>
    <col min="8706" max="8706" width="61" style="28" customWidth="1"/>
    <col min="8707" max="8707" width="33" style="28" customWidth="1"/>
    <col min="8708" max="8708" width="61.7109375" style="28" customWidth="1"/>
    <col min="8709" max="8960" width="9.140625" style="28"/>
    <col min="8961" max="8961" width="31" style="28" customWidth="1"/>
    <col min="8962" max="8962" width="61" style="28" customWidth="1"/>
    <col min="8963" max="8963" width="33" style="28" customWidth="1"/>
    <col min="8964" max="8964" width="61.7109375" style="28" customWidth="1"/>
    <col min="8965" max="9216" width="9.140625" style="28"/>
    <col min="9217" max="9217" width="31" style="28" customWidth="1"/>
    <col min="9218" max="9218" width="61" style="28" customWidth="1"/>
    <col min="9219" max="9219" width="33" style="28" customWidth="1"/>
    <col min="9220" max="9220" width="61.7109375" style="28" customWidth="1"/>
    <col min="9221" max="9472" width="9.140625" style="28"/>
    <col min="9473" max="9473" width="31" style="28" customWidth="1"/>
    <col min="9474" max="9474" width="61" style="28" customWidth="1"/>
    <col min="9475" max="9475" width="33" style="28" customWidth="1"/>
    <col min="9476" max="9476" width="61.7109375" style="28" customWidth="1"/>
    <col min="9477" max="9728" width="9.140625" style="28"/>
    <col min="9729" max="9729" width="31" style="28" customWidth="1"/>
    <col min="9730" max="9730" width="61" style="28" customWidth="1"/>
    <col min="9731" max="9731" width="33" style="28" customWidth="1"/>
    <col min="9732" max="9732" width="61.7109375" style="28" customWidth="1"/>
    <col min="9733" max="9984" width="9.140625" style="28"/>
    <col min="9985" max="9985" width="31" style="28" customWidth="1"/>
    <col min="9986" max="9986" width="61" style="28" customWidth="1"/>
    <col min="9987" max="9987" width="33" style="28" customWidth="1"/>
    <col min="9988" max="9988" width="61.7109375" style="28" customWidth="1"/>
    <col min="9989" max="10240" width="9.140625" style="28"/>
    <col min="10241" max="10241" width="31" style="28" customWidth="1"/>
    <col min="10242" max="10242" width="61" style="28" customWidth="1"/>
    <col min="10243" max="10243" width="33" style="28" customWidth="1"/>
    <col min="10244" max="10244" width="61.7109375" style="28" customWidth="1"/>
    <col min="10245" max="10496" width="9.140625" style="28"/>
    <col min="10497" max="10497" width="31" style="28" customWidth="1"/>
    <col min="10498" max="10498" width="61" style="28" customWidth="1"/>
    <col min="10499" max="10499" width="33" style="28" customWidth="1"/>
    <col min="10500" max="10500" width="61.7109375" style="28" customWidth="1"/>
    <col min="10501" max="10752" width="9.140625" style="28"/>
    <col min="10753" max="10753" width="31" style="28" customWidth="1"/>
    <col min="10754" max="10754" width="61" style="28" customWidth="1"/>
    <col min="10755" max="10755" width="33" style="28" customWidth="1"/>
    <col min="10756" max="10756" width="61.7109375" style="28" customWidth="1"/>
    <col min="10757" max="11008" width="9.140625" style="28"/>
    <col min="11009" max="11009" width="31" style="28" customWidth="1"/>
    <col min="11010" max="11010" width="61" style="28" customWidth="1"/>
    <col min="11011" max="11011" width="33" style="28" customWidth="1"/>
    <col min="11012" max="11012" width="61.7109375" style="28" customWidth="1"/>
    <col min="11013" max="11264" width="9.140625" style="28"/>
    <col min="11265" max="11265" width="31" style="28" customWidth="1"/>
    <col min="11266" max="11266" width="61" style="28" customWidth="1"/>
    <col min="11267" max="11267" width="33" style="28" customWidth="1"/>
    <col min="11268" max="11268" width="61.7109375" style="28" customWidth="1"/>
    <col min="11269" max="11520" width="9.140625" style="28"/>
    <col min="11521" max="11521" width="31" style="28" customWidth="1"/>
    <col min="11522" max="11522" width="61" style="28" customWidth="1"/>
    <col min="11523" max="11523" width="33" style="28" customWidth="1"/>
    <col min="11524" max="11524" width="61.7109375" style="28" customWidth="1"/>
    <col min="11525" max="11776" width="9.140625" style="28"/>
    <col min="11777" max="11777" width="31" style="28" customWidth="1"/>
    <col min="11778" max="11778" width="61" style="28" customWidth="1"/>
    <col min="11779" max="11779" width="33" style="28" customWidth="1"/>
    <col min="11780" max="11780" width="61.7109375" style="28" customWidth="1"/>
    <col min="11781" max="12032" width="9.140625" style="28"/>
    <col min="12033" max="12033" width="31" style="28" customWidth="1"/>
    <col min="12034" max="12034" width="61" style="28" customWidth="1"/>
    <col min="12035" max="12035" width="33" style="28" customWidth="1"/>
    <col min="12036" max="12036" width="61.7109375" style="28" customWidth="1"/>
    <col min="12037" max="12288" width="9.140625" style="28"/>
    <col min="12289" max="12289" width="31" style="28" customWidth="1"/>
    <col min="12290" max="12290" width="61" style="28" customWidth="1"/>
    <col min="12291" max="12291" width="33" style="28" customWidth="1"/>
    <col min="12292" max="12292" width="61.7109375" style="28" customWidth="1"/>
    <col min="12293" max="12544" width="9.140625" style="28"/>
    <col min="12545" max="12545" width="31" style="28" customWidth="1"/>
    <col min="12546" max="12546" width="61" style="28" customWidth="1"/>
    <col min="12547" max="12547" width="33" style="28" customWidth="1"/>
    <col min="12548" max="12548" width="61.7109375" style="28" customWidth="1"/>
    <col min="12549" max="12800" width="9.140625" style="28"/>
    <col min="12801" max="12801" width="31" style="28" customWidth="1"/>
    <col min="12802" max="12802" width="61" style="28" customWidth="1"/>
    <col min="12803" max="12803" width="33" style="28" customWidth="1"/>
    <col min="12804" max="12804" width="61.7109375" style="28" customWidth="1"/>
    <col min="12805" max="13056" width="9.140625" style="28"/>
    <col min="13057" max="13057" width="31" style="28" customWidth="1"/>
    <col min="13058" max="13058" width="61" style="28" customWidth="1"/>
    <col min="13059" max="13059" width="33" style="28" customWidth="1"/>
    <col min="13060" max="13060" width="61.7109375" style="28" customWidth="1"/>
    <col min="13061" max="13312" width="9.140625" style="28"/>
    <col min="13313" max="13313" width="31" style="28" customWidth="1"/>
    <col min="13314" max="13314" width="61" style="28" customWidth="1"/>
    <col min="13315" max="13315" width="33" style="28" customWidth="1"/>
    <col min="13316" max="13316" width="61.7109375" style="28" customWidth="1"/>
    <col min="13317" max="13568" width="9.140625" style="28"/>
    <col min="13569" max="13569" width="31" style="28" customWidth="1"/>
    <col min="13570" max="13570" width="61" style="28" customWidth="1"/>
    <col min="13571" max="13571" width="33" style="28" customWidth="1"/>
    <col min="13572" max="13572" width="61.7109375" style="28" customWidth="1"/>
    <col min="13573" max="13824" width="9.140625" style="28"/>
    <col min="13825" max="13825" width="31" style="28" customWidth="1"/>
    <col min="13826" max="13826" width="61" style="28" customWidth="1"/>
    <col min="13827" max="13827" width="33" style="28" customWidth="1"/>
    <col min="13828" max="13828" width="61.7109375" style="28" customWidth="1"/>
    <col min="13829" max="14080" width="9.140625" style="28"/>
    <col min="14081" max="14081" width="31" style="28" customWidth="1"/>
    <col min="14082" max="14082" width="61" style="28" customWidth="1"/>
    <col min="14083" max="14083" width="33" style="28" customWidth="1"/>
    <col min="14084" max="14084" width="61.7109375" style="28" customWidth="1"/>
    <col min="14085" max="14336" width="9.140625" style="28"/>
    <col min="14337" max="14337" width="31" style="28" customWidth="1"/>
    <col min="14338" max="14338" width="61" style="28" customWidth="1"/>
    <col min="14339" max="14339" width="33" style="28" customWidth="1"/>
    <col min="14340" max="14340" width="61.7109375" style="28" customWidth="1"/>
    <col min="14341" max="14592" width="9.140625" style="28"/>
    <col min="14593" max="14593" width="31" style="28" customWidth="1"/>
    <col min="14594" max="14594" width="61" style="28" customWidth="1"/>
    <col min="14595" max="14595" width="33" style="28" customWidth="1"/>
    <col min="14596" max="14596" width="61.7109375" style="28" customWidth="1"/>
    <col min="14597" max="14848" width="9.140625" style="28"/>
    <col min="14849" max="14849" width="31" style="28" customWidth="1"/>
    <col min="14850" max="14850" width="61" style="28" customWidth="1"/>
    <col min="14851" max="14851" width="33" style="28" customWidth="1"/>
    <col min="14852" max="14852" width="61.7109375" style="28" customWidth="1"/>
    <col min="14853" max="15104" width="9.140625" style="28"/>
    <col min="15105" max="15105" width="31" style="28" customWidth="1"/>
    <col min="15106" max="15106" width="61" style="28" customWidth="1"/>
    <col min="15107" max="15107" width="33" style="28" customWidth="1"/>
    <col min="15108" max="15108" width="61.7109375" style="28" customWidth="1"/>
    <col min="15109" max="15360" width="9.140625" style="28"/>
    <col min="15361" max="15361" width="31" style="28" customWidth="1"/>
    <col min="15362" max="15362" width="61" style="28" customWidth="1"/>
    <col min="15363" max="15363" width="33" style="28" customWidth="1"/>
    <col min="15364" max="15364" width="61.7109375" style="28" customWidth="1"/>
    <col min="15365" max="15616" width="9.140625" style="28"/>
    <col min="15617" max="15617" width="31" style="28" customWidth="1"/>
    <col min="15618" max="15618" width="61" style="28" customWidth="1"/>
    <col min="15619" max="15619" width="33" style="28" customWidth="1"/>
    <col min="15620" max="15620" width="61.7109375" style="28" customWidth="1"/>
    <col min="15621" max="15872" width="9.140625" style="28"/>
    <col min="15873" max="15873" width="31" style="28" customWidth="1"/>
    <col min="15874" max="15874" width="61" style="28" customWidth="1"/>
    <col min="15875" max="15875" width="33" style="28" customWidth="1"/>
    <col min="15876" max="15876" width="61.7109375" style="28" customWidth="1"/>
    <col min="15877" max="16128" width="9.140625" style="28"/>
    <col min="16129" max="16129" width="31" style="28" customWidth="1"/>
    <col min="16130" max="16130" width="61" style="28" customWidth="1"/>
    <col min="16131" max="16131" width="33" style="28" customWidth="1"/>
    <col min="16132" max="16132" width="61.7109375" style="28" customWidth="1"/>
    <col min="16133" max="16384" width="9.140625" style="28"/>
  </cols>
  <sheetData>
    <row r="1" spans="1:4" s="24" customFormat="1" ht="18.75">
      <c r="A1" s="601" t="s">
        <v>296</v>
      </c>
      <c r="B1" s="601"/>
      <c r="C1" s="601"/>
      <c r="D1" s="601"/>
    </row>
    <row r="2" spans="1:4" s="24" customFormat="1" ht="21.75">
      <c r="A2" s="601" t="s">
        <v>390</v>
      </c>
      <c r="B2" s="601"/>
      <c r="C2" s="601"/>
      <c r="D2" s="601"/>
    </row>
    <row r="3" spans="1:4" ht="13.5" thickBot="1"/>
    <row r="4" spans="1:4" ht="13.5" thickBot="1">
      <c r="A4" s="29" t="s">
        <v>281</v>
      </c>
      <c r="B4" s="29" t="s">
        <v>283</v>
      </c>
      <c r="C4" s="29" t="s">
        <v>284</v>
      </c>
      <c r="D4" s="29" t="s">
        <v>285</v>
      </c>
    </row>
    <row r="5" spans="1:4" ht="64.5" thickBot="1">
      <c r="A5" s="29" t="s">
        <v>297</v>
      </c>
      <c r="B5" s="29" t="s">
        <v>298</v>
      </c>
      <c r="C5" s="29" t="s">
        <v>388</v>
      </c>
      <c r="D5" s="29" t="s">
        <v>389</v>
      </c>
    </row>
    <row r="6" spans="1:4" ht="31.5" customHeight="1" thickBot="1">
      <c r="A6" s="677" t="s">
        <v>294</v>
      </c>
      <c r="B6" s="678"/>
      <c r="C6" s="678"/>
      <c r="D6" s="679"/>
    </row>
    <row r="9" spans="1:4" ht="15.75">
      <c r="A9" s="28" t="s">
        <v>299</v>
      </c>
    </row>
    <row r="13" spans="1:4">
      <c r="A13" s="19"/>
    </row>
    <row r="14" spans="1:4">
      <c r="A14" s="25"/>
    </row>
    <row r="15" spans="1:4">
      <c r="A15" s="25"/>
    </row>
    <row r="16" spans="1:4">
      <c r="A16" s="25"/>
    </row>
  </sheetData>
  <mergeCells count="3">
    <mergeCell ref="A1:D1"/>
    <mergeCell ref="A2:D2"/>
    <mergeCell ref="A6:D6"/>
  </mergeCells>
  <pageMargins left="0.31496062992125984" right="0.23622047244094491" top="0.74803149606299213" bottom="0.74803149606299213" header="0.31496062992125984" footer="0.31496062992125984"/>
  <pageSetup paperSize="9" scale="76" fitToHeight="0" orientation="landscape"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5"/>
  <sheetViews>
    <sheetView view="pageBreakPreview" zoomScaleNormal="100" zoomScaleSheetLayoutView="100" workbookViewId="0">
      <selection activeCell="B6" sqref="B6:F6"/>
    </sheetView>
  </sheetViews>
  <sheetFormatPr defaultRowHeight="12.75"/>
  <cols>
    <col min="1" max="1" width="16.7109375" style="28" customWidth="1"/>
    <col min="2" max="2" width="22.7109375" style="28" customWidth="1"/>
    <col min="3" max="6" width="30.7109375" style="28" customWidth="1"/>
    <col min="7" max="256" width="9.140625" style="28"/>
    <col min="257" max="257" width="16.7109375" style="28" customWidth="1"/>
    <col min="258" max="258" width="22.7109375" style="28" customWidth="1"/>
    <col min="259" max="262" width="30.7109375" style="28" customWidth="1"/>
    <col min="263" max="512" width="9.140625" style="28"/>
    <col min="513" max="513" width="16.7109375" style="28" customWidth="1"/>
    <col min="514" max="514" width="22.7109375" style="28" customWidth="1"/>
    <col min="515" max="518" width="30.7109375" style="28" customWidth="1"/>
    <col min="519" max="768" width="9.140625" style="28"/>
    <col min="769" max="769" width="16.7109375" style="28" customWidth="1"/>
    <col min="770" max="770" width="22.7109375" style="28" customWidth="1"/>
    <col min="771" max="774" width="30.7109375" style="28" customWidth="1"/>
    <col min="775" max="1024" width="9.140625" style="28"/>
    <col min="1025" max="1025" width="16.7109375" style="28" customWidth="1"/>
    <col min="1026" max="1026" width="22.7109375" style="28" customWidth="1"/>
    <col min="1027" max="1030" width="30.7109375" style="28" customWidth="1"/>
    <col min="1031" max="1280" width="9.140625" style="28"/>
    <col min="1281" max="1281" width="16.7109375" style="28" customWidth="1"/>
    <col min="1282" max="1282" width="22.7109375" style="28" customWidth="1"/>
    <col min="1283" max="1286" width="30.7109375" style="28" customWidth="1"/>
    <col min="1287" max="1536" width="9.140625" style="28"/>
    <col min="1537" max="1537" width="16.7109375" style="28" customWidth="1"/>
    <col min="1538" max="1538" width="22.7109375" style="28" customWidth="1"/>
    <col min="1539" max="1542" width="30.7109375" style="28" customWidth="1"/>
    <col min="1543" max="1792" width="9.140625" style="28"/>
    <col min="1793" max="1793" width="16.7109375" style="28" customWidth="1"/>
    <col min="1794" max="1794" width="22.7109375" style="28" customWidth="1"/>
    <col min="1795" max="1798" width="30.7109375" style="28" customWidth="1"/>
    <col min="1799" max="2048" width="9.140625" style="28"/>
    <col min="2049" max="2049" width="16.7109375" style="28" customWidth="1"/>
    <col min="2050" max="2050" width="22.7109375" style="28" customWidth="1"/>
    <col min="2051" max="2054" width="30.7109375" style="28" customWidth="1"/>
    <col min="2055" max="2304" width="9.140625" style="28"/>
    <col min="2305" max="2305" width="16.7109375" style="28" customWidth="1"/>
    <col min="2306" max="2306" width="22.7109375" style="28" customWidth="1"/>
    <col min="2307" max="2310" width="30.7109375" style="28" customWidth="1"/>
    <col min="2311" max="2560" width="9.140625" style="28"/>
    <col min="2561" max="2561" width="16.7109375" style="28" customWidth="1"/>
    <col min="2562" max="2562" width="22.7109375" style="28" customWidth="1"/>
    <col min="2563" max="2566" width="30.7109375" style="28" customWidth="1"/>
    <col min="2567" max="2816" width="9.140625" style="28"/>
    <col min="2817" max="2817" width="16.7109375" style="28" customWidth="1"/>
    <col min="2818" max="2818" width="22.7109375" style="28" customWidth="1"/>
    <col min="2819" max="2822" width="30.7109375" style="28" customWidth="1"/>
    <col min="2823" max="3072" width="9.140625" style="28"/>
    <col min="3073" max="3073" width="16.7109375" style="28" customWidth="1"/>
    <col min="3074" max="3074" width="22.7109375" style="28" customWidth="1"/>
    <col min="3075" max="3078" width="30.7109375" style="28" customWidth="1"/>
    <col min="3079" max="3328" width="9.140625" style="28"/>
    <col min="3329" max="3329" width="16.7109375" style="28" customWidth="1"/>
    <col min="3330" max="3330" width="22.7109375" style="28" customWidth="1"/>
    <col min="3331" max="3334" width="30.7109375" style="28" customWidth="1"/>
    <col min="3335" max="3584" width="9.140625" style="28"/>
    <col min="3585" max="3585" width="16.7109375" style="28" customWidth="1"/>
    <col min="3586" max="3586" width="22.7109375" style="28" customWidth="1"/>
    <col min="3587" max="3590" width="30.7109375" style="28" customWidth="1"/>
    <col min="3591" max="3840" width="9.140625" style="28"/>
    <col min="3841" max="3841" width="16.7109375" style="28" customWidth="1"/>
    <col min="3842" max="3842" width="22.7109375" style="28" customWidth="1"/>
    <col min="3843" max="3846" width="30.7109375" style="28" customWidth="1"/>
    <col min="3847" max="4096" width="9.140625" style="28"/>
    <col min="4097" max="4097" width="16.7109375" style="28" customWidth="1"/>
    <col min="4098" max="4098" width="22.7109375" style="28" customWidth="1"/>
    <col min="4099" max="4102" width="30.7109375" style="28" customWidth="1"/>
    <col min="4103" max="4352" width="9.140625" style="28"/>
    <col min="4353" max="4353" width="16.7109375" style="28" customWidth="1"/>
    <col min="4354" max="4354" width="22.7109375" style="28" customWidth="1"/>
    <col min="4355" max="4358" width="30.7109375" style="28" customWidth="1"/>
    <col min="4359" max="4608" width="9.140625" style="28"/>
    <col min="4609" max="4609" width="16.7109375" style="28" customWidth="1"/>
    <col min="4610" max="4610" width="22.7109375" style="28" customWidth="1"/>
    <col min="4611" max="4614" width="30.7109375" style="28" customWidth="1"/>
    <col min="4615" max="4864" width="9.140625" style="28"/>
    <col min="4865" max="4865" width="16.7109375" style="28" customWidth="1"/>
    <col min="4866" max="4866" width="22.7109375" style="28" customWidth="1"/>
    <col min="4867" max="4870" width="30.7109375" style="28" customWidth="1"/>
    <col min="4871" max="5120" width="9.140625" style="28"/>
    <col min="5121" max="5121" width="16.7109375" style="28" customWidth="1"/>
    <col min="5122" max="5122" width="22.7109375" style="28" customWidth="1"/>
    <col min="5123" max="5126" width="30.7109375" style="28" customWidth="1"/>
    <col min="5127" max="5376" width="9.140625" style="28"/>
    <col min="5377" max="5377" width="16.7109375" style="28" customWidth="1"/>
    <col min="5378" max="5378" width="22.7109375" style="28" customWidth="1"/>
    <col min="5379" max="5382" width="30.7109375" style="28" customWidth="1"/>
    <col min="5383" max="5632" width="9.140625" style="28"/>
    <col min="5633" max="5633" width="16.7109375" style="28" customWidth="1"/>
    <col min="5634" max="5634" width="22.7109375" style="28" customWidth="1"/>
    <col min="5635" max="5638" width="30.7109375" style="28" customWidth="1"/>
    <col min="5639" max="5888" width="9.140625" style="28"/>
    <col min="5889" max="5889" width="16.7109375" style="28" customWidth="1"/>
    <col min="5890" max="5890" width="22.7109375" style="28" customWidth="1"/>
    <col min="5891" max="5894" width="30.7109375" style="28" customWidth="1"/>
    <col min="5895" max="6144" width="9.140625" style="28"/>
    <col min="6145" max="6145" width="16.7109375" style="28" customWidth="1"/>
    <col min="6146" max="6146" width="22.7109375" style="28" customWidth="1"/>
    <col min="6147" max="6150" width="30.7109375" style="28" customWidth="1"/>
    <col min="6151" max="6400" width="9.140625" style="28"/>
    <col min="6401" max="6401" width="16.7109375" style="28" customWidth="1"/>
    <col min="6402" max="6402" width="22.7109375" style="28" customWidth="1"/>
    <col min="6403" max="6406" width="30.7109375" style="28" customWidth="1"/>
    <col min="6407" max="6656" width="9.140625" style="28"/>
    <col min="6657" max="6657" width="16.7109375" style="28" customWidth="1"/>
    <col min="6658" max="6658" width="22.7109375" style="28" customWidth="1"/>
    <col min="6659" max="6662" width="30.7109375" style="28" customWidth="1"/>
    <col min="6663" max="6912" width="9.140625" style="28"/>
    <col min="6913" max="6913" width="16.7109375" style="28" customWidth="1"/>
    <col min="6914" max="6914" width="22.7109375" style="28" customWidth="1"/>
    <col min="6915" max="6918" width="30.7109375" style="28" customWidth="1"/>
    <col min="6919" max="7168" width="9.140625" style="28"/>
    <col min="7169" max="7169" width="16.7109375" style="28" customWidth="1"/>
    <col min="7170" max="7170" width="22.7109375" style="28" customWidth="1"/>
    <col min="7171" max="7174" width="30.7109375" style="28" customWidth="1"/>
    <col min="7175" max="7424" width="9.140625" style="28"/>
    <col min="7425" max="7425" width="16.7109375" style="28" customWidth="1"/>
    <col min="7426" max="7426" width="22.7109375" style="28" customWidth="1"/>
    <col min="7427" max="7430" width="30.7109375" style="28" customWidth="1"/>
    <col min="7431" max="7680" width="9.140625" style="28"/>
    <col min="7681" max="7681" width="16.7109375" style="28" customWidth="1"/>
    <col min="7682" max="7682" width="22.7109375" style="28" customWidth="1"/>
    <col min="7683" max="7686" width="30.7109375" style="28" customWidth="1"/>
    <col min="7687" max="7936" width="9.140625" style="28"/>
    <col min="7937" max="7937" width="16.7109375" style="28" customWidth="1"/>
    <col min="7938" max="7938" width="22.7109375" style="28" customWidth="1"/>
    <col min="7939" max="7942" width="30.7109375" style="28" customWidth="1"/>
    <col min="7943" max="8192" width="9.140625" style="28"/>
    <col min="8193" max="8193" width="16.7109375" style="28" customWidth="1"/>
    <col min="8194" max="8194" width="22.7109375" style="28" customWidth="1"/>
    <col min="8195" max="8198" width="30.7109375" style="28" customWidth="1"/>
    <col min="8199" max="8448" width="9.140625" style="28"/>
    <col min="8449" max="8449" width="16.7109375" style="28" customWidth="1"/>
    <col min="8450" max="8450" width="22.7109375" style="28" customWidth="1"/>
    <col min="8451" max="8454" width="30.7109375" style="28" customWidth="1"/>
    <col min="8455" max="8704" width="9.140625" style="28"/>
    <col min="8705" max="8705" width="16.7109375" style="28" customWidth="1"/>
    <col min="8706" max="8706" width="22.7109375" style="28" customWidth="1"/>
    <col min="8707" max="8710" width="30.7109375" style="28" customWidth="1"/>
    <col min="8711" max="8960" width="9.140625" style="28"/>
    <col min="8961" max="8961" width="16.7109375" style="28" customWidth="1"/>
    <col min="8962" max="8962" width="22.7109375" style="28" customWidth="1"/>
    <col min="8963" max="8966" width="30.7109375" style="28" customWidth="1"/>
    <col min="8967" max="9216" width="9.140625" style="28"/>
    <col min="9217" max="9217" width="16.7109375" style="28" customWidth="1"/>
    <col min="9218" max="9218" width="22.7109375" style="28" customWidth="1"/>
    <col min="9219" max="9222" width="30.7109375" style="28" customWidth="1"/>
    <col min="9223" max="9472" width="9.140625" style="28"/>
    <col min="9473" max="9473" width="16.7109375" style="28" customWidth="1"/>
    <col min="9474" max="9474" width="22.7109375" style="28" customWidth="1"/>
    <col min="9475" max="9478" width="30.7109375" style="28" customWidth="1"/>
    <col min="9479" max="9728" width="9.140625" style="28"/>
    <col min="9729" max="9729" width="16.7109375" style="28" customWidth="1"/>
    <col min="9730" max="9730" width="22.7109375" style="28" customWidth="1"/>
    <col min="9731" max="9734" width="30.7109375" style="28" customWidth="1"/>
    <col min="9735" max="9984" width="9.140625" style="28"/>
    <col min="9985" max="9985" width="16.7109375" style="28" customWidth="1"/>
    <col min="9986" max="9986" width="22.7109375" style="28" customWidth="1"/>
    <col min="9987" max="9990" width="30.7109375" style="28" customWidth="1"/>
    <col min="9991" max="10240" width="9.140625" style="28"/>
    <col min="10241" max="10241" width="16.7109375" style="28" customWidth="1"/>
    <col min="10242" max="10242" width="22.7109375" style="28" customWidth="1"/>
    <col min="10243" max="10246" width="30.7109375" style="28" customWidth="1"/>
    <col min="10247" max="10496" width="9.140625" style="28"/>
    <col min="10497" max="10497" width="16.7109375" style="28" customWidth="1"/>
    <col min="10498" max="10498" width="22.7109375" style="28" customWidth="1"/>
    <col min="10499" max="10502" width="30.7109375" style="28" customWidth="1"/>
    <col min="10503" max="10752" width="9.140625" style="28"/>
    <col min="10753" max="10753" width="16.7109375" style="28" customWidth="1"/>
    <col min="10754" max="10754" width="22.7109375" style="28" customWidth="1"/>
    <col min="10755" max="10758" width="30.7109375" style="28" customWidth="1"/>
    <col min="10759" max="11008" width="9.140625" style="28"/>
    <col min="11009" max="11009" width="16.7109375" style="28" customWidth="1"/>
    <col min="11010" max="11010" width="22.7109375" style="28" customWidth="1"/>
    <col min="11011" max="11014" width="30.7109375" style="28" customWidth="1"/>
    <col min="11015" max="11264" width="9.140625" style="28"/>
    <col min="11265" max="11265" width="16.7109375" style="28" customWidth="1"/>
    <col min="11266" max="11266" width="22.7109375" style="28" customWidth="1"/>
    <col min="11267" max="11270" width="30.7109375" style="28" customWidth="1"/>
    <col min="11271" max="11520" width="9.140625" style="28"/>
    <col min="11521" max="11521" width="16.7109375" style="28" customWidth="1"/>
    <col min="11522" max="11522" width="22.7109375" style="28" customWidth="1"/>
    <col min="11523" max="11526" width="30.7109375" style="28" customWidth="1"/>
    <col min="11527" max="11776" width="9.140625" style="28"/>
    <col min="11777" max="11777" width="16.7109375" style="28" customWidth="1"/>
    <col min="11778" max="11778" width="22.7109375" style="28" customWidth="1"/>
    <col min="11779" max="11782" width="30.7109375" style="28" customWidth="1"/>
    <col min="11783" max="12032" width="9.140625" style="28"/>
    <col min="12033" max="12033" width="16.7109375" style="28" customWidth="1"/>
    <col min="12034" max="12034" width="22.7109375" style="28" customWidth="1"/>
    <col min="12035" max="12038" width="30.7109375" style="28" customWidth="1"/>
    <col min="12039" max="12288" width="9.140625" style="28"/>
    <col min="12289" max="12289" width="16.7109375" style="28" customWidth="1"/>
    <col min="12290" max="12290" width="22.7109375" style="28" customWidth="1"/>
    <col min="12291" max="12294" width="30.7109375" style="28" customWidth="1"/>
    <col min="12295" max="12544" width="9.140625" style="28"/>
    <col min="12545" max="12545" width="16.7109375" style="28" customWidth="1"/>
    <col min="12546" max="12546" width="22.7109375" style="28" customWidth="1"/>
    <col min="12547" max="12550" width="30.7109375" style="28" customWidth="1"/>
    <col min="12551" max="12800" width="9.140625" style="28"/>
    <col min="12801" max="12801" width="16.7109375" style="28" customWidth="1"/>
    <col min="12802" max="12802" width="22.7109375" style="28" customWidth="1"/>
    <col min="12803" max="12806" width="30.7109375" style="28" customWidth="1"/>
    <col min="12807" max="13056" width="9.140625" style="28"/>
    <col min="13057" max="13057" width="16.7109375" style="28" customWidth="1"/>
    <col min="13058" max="13058" width="22.7109375" style="28" customWidth="1"/>
    <col min="13059" max="13062" width="30.7109375" style="28" customWidth="1"/>
    <col min="13063" max="13312" width="9.140625" style="28"/>
    <col min="13313" max="13313" width="16.7109375" style="28" customWidth="1"/>
    <col min="13314" max="13314" width="22.7109375" style="28" customWidth="1"/>
    <col min="13315" max="13318" width="30.7109375" style="28" customWidth="1"/>
    <col min="13319" max="13568" width="9.140625" style="28"/>
    <col min="13569" max="13569" width="16.7109375" style="28" customWidth="1"/>
    <col min="13570" max="13570" width="22.7109375" style="28" customWidth="1"/>
    <col min="13571" max="13574" width="30.7109375" style="28" customWidth="1"/>
    <col min="13575" max="13824" width="9.140625" style="28"/>
    <col min="13825" max="13825" width="16.7109375" style="28" customWidth="1"/>
    <col min="13826" max="13826" width="22.7109375" style="28" customWidth="1"/>
    <col min="13827" max="13830" width="30.7109375" style="28" customWidth="1"/>
    <col min="13831" max="14080" width="9.140625" style="28"/>
    <col min="14081" max="14081" width="16.7109375" style="28" customWidth="1"/>
    <col min="14082" max="14082" width="22.7109375" style="28" customWidth="1"/>
    <col min="14083" max="14086" width="30.7109375" style="28" customWidth="1"/>
    <col min="14087" max="14336" width="9.140625" style="28"/>
    <col min="14337" max="14337" width="16.7109375" style="28" customWidth="1"/>
    <col min="14338" max="14338" width="22.7109375" style="28" customWidth="1"/>
    <col min="14339" max="14342" width="30.7109375" style="28" customWidth="1"/>
    <col min="14343" max="14592" width="9.140625" style="28"/>
    <col min="14593" max="14593" width="16.7109375" style="28" customWidth="1"/>
    <col min="14594" max="14594" width="22.7109375" style="28" customWidth="1"/>
    <col min="14595" max="14598" width="30.7109375" style="28" customWidth="1"/>
    <col min="14599" max="14848" width="9.140625" style="28"/>
    <col min="14849" max="14849" width="16.7109375" style="28" customWidth="1"/>
    <col min="14850" max="14850" width="22.7109375" style="28" customWidth="1"/>
    <col min="14851" max="14854" width="30.7109375" style="28" customWidth="1"/>
    <col min="14855" max="15104" width="9.140625" style="28"/>
    <col min="15105" max="15105" width="16.7109375" style="28" customWidth="1"/>
    <col min="15106" max="15106" width="22.7109375" style="28" customWidth="1"/>
    <col min="15107" max="15110" width="30.7109375" style="28" customWidth="1"/>
    <col min="15111" max="15360" width="9.140625" style="28"/>
    <col min="15361" max="15361" width="16.7109375" style="28" customWidth="1"/>
    <col min="15362" max="15362" width="22.7109375" style="28" customWidth="1"/>
    <col min="15363" max="15366" width="30.7109375" style="28" customWidth="1"/>
    <col min="15367" max="15616" width="9.140625" style="28"/>
    <col min="15617" max="15617" width="16.7109375" style="28" customWidth="1"/>
    <col min="15618" max="15618" width="22.7109375" style="28" customWidth="1"/>
    <col min="15619" max="15622" width="30.7109375" style="28" customWidth="1"/>
    <col min="15623" max="15872" width="9.140625" style="28"/>
    <col min="15873" max="15873" width="16.7109375" style="28" customWidth="1"/>
    <col min="15874" max="15874" width="22.7109375" style="28" customWidth="1"/>
    <col min="15875" max="15878" width="30.7109375" style="28" customWidth="1"/>
    <col min="15879" max="16128" width="9.140625" style="28"/>
    <col min="16129" max="16129" width="16.7109375" style="28" customWidth="1"/>
    <col min="16130" max="16130" width="22.7109375" style="28" customWidth="1"/>
    <col min="16131" max="16134" width="30.7109375" style="28" customWidth="1"/>
    <col min="16135" max="16384" width="9.140625" style="28"/>
  </cols>
  <sheetData>
    <row r="1" spans="1:6" s="27" customFormat="1" ht="18.75">
      <c r="A1" s="601" t="s">
        <v>300</v>
      </c>
      <c r="B1" s="601"/>
      <c r="C1" s="601"/>
      <c r="D1" s="601"/>
      <c r="E1" s="601"/>
      <c r="F1" s="601"/>
    </row>
    <row r="2" spans="1:6" s="27" customFormat="1" ht="75.75" customHeight="1">
      <c r="A2" s="680" t="s">
        <v>391</v>
      </c>
      <c r="B2" s="680"/>
      <c r="C2" s="680"/>
      <c r="D2" s="680"/>
      <c r="E2" s="680"/>
      <c r="F2" s="680"/>
    </row>
    <row r="3" spans="1:6" ht="13.5" thickBot="1"/>
    <row r="4" spans="1:6" ht="13.5" thickBot="1">
      <c r="A4" s="29" t="s">
        <v>281</v>
      </c>
      <c r="B4" s="29" t="s">
        <v>283</v>
      </c>
      <c r="C4" s="29" t="s">
        <v>284</v>
      </c>
      <c r="D4" s="29" t="s">
        <v>285</v>
      </c>
      <c r="E4" s="29" t="s">
        <v>286</v>
      </c>
      <c r="F4" s="29" t="s">
        <v>282</v>
      </c>
    </row>
    <row r="5" spans="1:6" ht="141" thickBot="1">
      <c r="A5" s="29"/>
      <c r="B5" s="29" t="s">
        <v>287</v>
      </c>
      <c r="C5" s="29" t="s">
        <v>301</v>
      </c>
      <c r="D5" s="29" t="s">
        <v>302</v>
      </c>
      <c r="E5" s="29" t="s">
        <v>303</v>
      </c>
      <c r="F5" s="29" t="s">
        <v>439</v>
      </c>
    </row>
    <row r="6" spans="1:6" ht="27" customHeight="1" thickBot="1">
      <c r="A6" s="31"/>
      <c r="B6" s="677" t="s">
        <v>294</v>
      </c>
      <c r="C6" s="678"/>
      <c r="D6" s="678"/>
      <c r="E6" s="678"/>
      <c r="F6" s="679"/>
    </row>
    <row r="8" spans="1:6">
      <c r="A8" s="575" t="s">
        <v>304</v>
      </c>
      <c r="B8" s="575"/>
      <c r="C8" s="575"/>
      <c r="D8" s="575"/>
      <c r="E8" s="575"/>
      <c r="F8" s="575"/>
    </row>
    <row r="12" spans="1:6">
      <c r="A12" s="19"/>
    </row>
    <row r="13" spans="1:6">
      <c r="A13" s="25"/>
    </row>
    <row r="14" spans="1:6">
      <c r="A14" s="25"/>
    </row>
    <row r="15" spans="1:6">
      <c r="A15" s="25"/>
    </row>
  </sheetData>
  <mergeCells count="4">
    <mergeCell ref="A1:F1"/>
    <mergeCell ref="A2:F2"/>
    <mergeCell ref="B6:F6"/>
    <mergeCell ref="A8:F8"/>
  </mergeCells>
  <pageMargins left="0.31496062992125984" right="0.23622047244094491" top="0.74803149606299213" bottom="0.74803149606299213" header="0.31496062992125984" footer="0.31496062992125984"/>
  <pageSetup paperSize="9" scale="87" fitToHeight="0" orientation="landscape"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15"/>
  <sheetViews>
    <sheetView view="pageBreakPreview" zoomScaleNormal="100" zoomScaleSheetLayoutView="100" workbookViewId="0">
      <selection activeCell="A5" sqref="A5:O5"/>
    </sheetView>
  </sheetViews>
  <sheetFormatPr defaultColWidth="9.140625" defaultRowHeight="12.75"/>
  <cols>
    <col min="1" max="1" width="10.5703125" style="28" customWidth="1"/>
    <col min="2" max="2" width="6.7109375" style="28" customWidth="1"/>
    <col min="3" max="3" width="39.42578125" style="28" customWidth="1"/>
    <col min="4" max="4" width="10.42578125" style="28" customWidth="1"/>
    <col min="5" max="6" width="18.7109375" style="28" customWidth="1"/>
    <col min="7" max="7" width="13.7109375" style="28" customWidth="1"/>
    <col min="8" max="9" width="15.7109375" style="28" customWidth="1"/>
    <col min="10" max="10" width="14.7109375" style="28" customWidth="1"/>
    <col min="11" max="11" width="21.85546875" style="28" customWidth="1"/>
    <col min="12" max="12" width="34" style="28" customWidth="1"/>
    <col min="13" max="14" width="16.28515625" style="28" customWidth="1"/>
    <col min="15" max="15" width="10.42578125" style="28" customWidth="1"/>
    <col min="16" max="16384" width="9.140625" style="28"/>
  </cols>
  <sheetData>
    <row r="1" spans="1:15" s="27" customFormat="1" ht="18.75">
      <c r="A1" s="601" t="s">
        <v>305</v>
      </c>
      <c r="B1" s="601"/>
      <c r="C1" s="601"/>
      <c r="D1" s="601"/>
      <c r="E1" s="601"/>
      <c r="F1" s="601"/>
      <c r="G1" s="601"/>
      <c r="H1" s="601"/>
      <c r="I1" s="601"/>
      <c r="J1" s="601"/>
      <c r="K1" s="601"/>
      <c r="L1" s="601"/>
      <c r="M1" s="601"/>
      <c r="N1" s="601"/>
      <c r="O1" s="601"/>
    </row>
    <row r="2" spans="1:15" s="27" customFormat="1" ht="25.5" customHeight="1">
      <c r="A2" s="601" t="s">
        <v>306</v>
      </c>
      <c r="B2" s="601"/>
      <c r="C2" s="601"/>
      <c r="D2" s="601"/>
      <c r="E2" s="601"/>
      <c r="F2" s="601"/>
      <c r="G2" s="601"/>
      <c r="H2" s="601"/>
      <c r="I2" s="601"/>
      <c r="J2" s="601"/>
      <c r="K2" s="601"/>
      <c r="L2" s="601"/>
      <c r="M2" s="601"/>
      <c r="N2" s="601"/>
      <c r="O2" s="601"/>
    </row>
    <row r="3" spans="1:15" ht="13.5" thickBot="1"/>
    <row r="4" spans="1:15" ht="102.75" thickBot="1">
      <c r="A4" s="29" t="s">
        <v>307</v>
      </c>
      <c r="B4" s="29" t="s">
        <v>308</v>
      </c>
      <c r="C4" s="29" t="s">
        <v>392</v>
      </c>
      <c r="D4" s="29" t="s">
        <v>309</v>
      </c>
      <c r="E4" s="29" t="s">
        <v>310</v>
      </c>
      <c r="F4" s="29" t="s">
        <v>311</v>
      </c>
      <c r="G4" s="29" t="s">
        <v>312</v>
      </c>
      <c r="H4" s="29" t="s">
        <v>313</v>
      </c>
      <c r="I4" s="29" t="s">
        <v>314</v>
      </c>
      <c r="J4" s="29" t="s">
        <v>315</v>
      </c>
      <c r="K4" s="29" t="s">
        <v>316</v>
      </c>
      <c r="L4" s="29" t="s">
        <v>395</v>
      </c>
      <c r="M4" s="29" t="s">
        <v>317</v>
      </c>
      <c r="N4" s="29" t="s">
        <v>393</v>
      </c>
      <c r="O4" s="29" t="s">
        <v>394</v>
      </c>
    </row>
    <row r="5" spans="1:15" ht="36.75" customHeight="1" thickBot="1">
      <c r="A5" s="677" t="s">
        <v>318</v>
      </c>
      <c r="B5" s="678"/>
      <c r="C5" s="678"/>
      <c r="D5" s="678"/>
      <c r="E5" s="678"/>
      <c r="F5" s="678"/>
      <c r="G5" s="678"/>
      <c r="H5" s="678"/>
      <c r="I5" s="678"/>
      <c r="J5" s="678"/>
      <c r="K5" s="678"/>
      <c r="L5" s="678"/>
      <c r="M5" s="678"/>
      <c r="N5" s="678"/>
      <c r="O5" s="679"/>
    </row>
    <row r="8" spans="1:15" ht="15.75">
      <c r="A8" s="28" t="s">
        <v>319</v>
      </c>
    </row>
    <row r="12" spans="1:15">
      <c r="A12" s="19"/>
    </row>
    <row r="13" spans="1:15">
      <c r="A13" s="25"/>
    </row>
    <row r="14" spans="1:15">
      <c r="A14" s="25"/>
    </row>
    <row r="15" spans="1:15">
      <c r="A15" s="25"/>
    </row>
  </sheetData>
  <mergeCells count="3">
    <mergeCell ref="A1:O1"/>
    <mergeCell ref="A2:O2"/>
    <mergeCell ref="A5:O5"/>
  </mergeCells>
  <pageMargins left="0.35433070866141736" right="0.23622047244094491" top="0.74803149606299213" bottom="0.74803149606299213" header="0.31496062992125984" footer="0.31496062992125984"/>
  <pageSetup paperSize="9" scale="53" fitToHeight="0" orientation="landscape" cellComments="asDisplayed"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12"/>
  <sheetViews>
    <sheetView view="pageBreakPreview" zoomScaleNormal="100" zoomScaleSheetLayoutView="100" workbookViewId="0">
      <selection activeCell="A5" sqref="A5:N5"/>
    </sheetView>
  </sheetViews>
  <sheetFormatPr defaultColWidth="9.140625" defaultRowHeight="12.75"/>
  <cols>
    <col min="1" max="1" width="12.7109375" style="28" customWidth="1"/>
    <col min="2" max="2" width="6.5703125" style="28" customWidth="1"/>
    <col min="3" max="3" width="40.42578125" style="28" customWidth="1"/>
    <col min="4" max="4" width="13.140625" style="28" customWidth="1"/>
    <col min="5" max="6" width="15.7109375" style="28" customWidth="1"/>
    <col min="7" max="7" width="14.7109375" style="28" customWidth="1"/>
    <col min="8" max="8" width="30.28515625" style="28" customWidth="1"/>
    <col min="9" max="9" width="14.140625" style="28" customWidth="1"/>
    <col min="10" max="10" width="11.42578125" style="28" customWidth="1"/>
    <col min="11" max="11" width="12.7109375" style="28" customWidth="1"/>
    <col min="12" max="12" width="14.28515625" style="28" customWidth="1"/>
    <col min="13" max="13" width="15.7109375" style="28" customWidth="1"/>
    <col min="14" max="14" width="10.28515625" style="28" customWidth="1"/>
    <col min="15" max="16384" width="9.140625" style="28"/>
  </cols>
  <sheetData>
    <row r="1" spans="1:14" s="27" customFormat="1" ht="18.75">
      <c r="A1" s="601" t="s">
        <v>320</v>
      </c>
      <c r="B1" s="601"/>
      <c r="C1" s="601"/>
      <c r="D1" s="601"/>
      <c r="E1" s="601"/>
      <c r="F1" s="601"/>
      <c r="G1" s="601"/>
      <c r="H1" s="601"/>
      <c r="I1" s="601"/>
      <c r="J1" s="601"/>
      <c r="K1" s="601"/>
      <c r="L1" s="601"/>
      <c r="M1" s="601"/>
      <c r="N1" s="601"/>
    </row>
    <row r="2" spans="1:14" s="35" customFormat="1" ht="28.5" customHeight="1">
      <c r="A2" s="681" t="s">
        <v>321</v>
      </c>
      <c r="B2" s="681"/>
      <c r="C2" s="681"/>
      <c r="D2" s="681"/>
      <c r="E2" s="681"/>
      <c r="F2" s="681"/>
      <c r="G2" s="681"/>
      <c r="H2" s="681"/>
      <c r="I2" s="681"/>
      <c r="J2" s="681"/>
      <c r="K2" s="681"/>
      <c r="L2" s="681"/>
      <c r="M2" s="681"/>
      <c r="N2" s="681"/>
    </row>
    <row r="3" spans="1:14" ht="13.5" thickBot="1"/>
    <row r="4" spans="1:14" s="37" customFormat="1" ht="64.5" thickBot="1">
      <c r="A4" s="36" t="s">
        <v>322</v>
      </c>
      <c r="B4" s="36" t="s">
        <v>308</v>
      </c>
      <c r="C4" s="36" t="s">
        <v>396</v>
      </c>
      <c r="D4" s="36" t="s">
        <v>310</v>
      </c>
      <c r="E4" s="36" t="s">
        <v>323</v>
      </c>
      <c r="F4" s="36" t="s">
        <v>324</v>
      </c>
      <c r="G4" s="36" t="s">
        <v>287</v>
      </c>
      <c r="H4" s="36" t="s">
        <v>397</v>
      </c>
      <c r="I4" s="36" t="s">
        <v>325</v>
      </c>
      <c r="J4" s="36" t="s">
        <v>326</v>
      </c>
      <c r="K4" s="36" t="s">
        <v>327</v>
      </c>
      <c r="L4" s="36" t="s">
        <v>328</v>
      </c>
      <c r="M4" s="36" t="s">
        <v>329</v>
      </c>
      <c r="N4" s="36" t="s">
        <v>394</v>
      </c>
    </row>
    <row r="5" spans="1:14" ht="27" customHeight="1" thickBot="1">
      <c r="A5" s="677" t="s">
        <v>294</v>
      </c>
      <c r="B5" s="678"/>
      <c r="C5" s="678"/>
      <c r="D5" s="678"/>
      <c r="E5" s="678"/>
      <c r="F5" s="678"/>
      <c r="G5" s="678"/>
      <c r="H5" s="678"/>
      <c r="I5" s="678"/>
      <c r="J5" s="678"/>
      <c r="K5" s="678"/>
      <c r="L5" s="678"/>
      <c r="M5" s="678"/>
      <c r="N5" s="679"/>
    </row>
    <row r="9" spans="1:14">
      <c r="A9" s="19"/>
    </row>
    <row r="10" spans="1:14">
      <c r="A10" s="25"/>
    </row>
    <row r="11" spans="1:14">
      <c r="A11" s="25"/>
    </row>
    <row r="12" spans="1:14">
      <c r="A12" s="25"/>
    </row>
  </sheetData>
  <mergeCells count="3">
    <mergeCell ref="A1:N1"/>
    <mergeCell ref="A2:N2"/>
    <mergeCell ref="A5:N5"/>
  </mergeCells>
  <pageMargins left="0.35433070866141736" right="0.23622047244094491" top="0.74803149606299213" bottom="0.74803149606299213" header="0.31496062992125984" footer="0.31496062992125984"/>
  <pageSetup paperSize="9" scale="62" fitToHeight="0" orientation="landscape" cellComments="asDisplayed"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12"/>
  <sheetViews>
    <sheetView view="pageBreakPreview" zoomScaleNormal="100" zoomScaleSheetLayoutView="100" workbookViewId="0">
      <selection activeCell="A5" sqref="A5:I5"/>
    </sheetView>
  </sheetViews>
  <sheetFormatPr defaultRowHeight="15"/>
  <cols>
    <col min="1" max="1" width="22.7109375" customWidth="1"/>
    <col min="2" max="2" width="20.42578125" customWidth="1"/>
    <col min="3" max="3" width="17.140625" customWidth="1"/>
    <col min="4" max="4" width="13" customWidth="1"/>
    <col min="5" max="5" width="22.7109375" customWidth="1"/>
    <col min="6" max="6" width="18.28515625" customWidth="1"/>
    <col min="7" max="7" width="17.85546875" customWidth="1"/>
    <col min="8" max="8" width="20.7109375" customWidth="1"/>
    <col min="9" max="9" width="18.7109375" customWidth="1"/>
    <col min="257" max="265" width="22.7109375" customWidth="1"/>
    <col min="513" max="521" width="22.7109375" customWidth="1"/>
    <col min="769" max="777" width="22.7109375" customWidth="1"/>
    <col min="1025" max="1033" width="22.7109375" customWidth="1"/>
    <col min="1281" max="1289" width="22.7109375" customWidth="1"/>
    <col min="1537" max="1545" width="22.7109375" customWidth="1"/>
    <col min="1793" max="1801" width="22.7109375" customWidth="1"/>
    <col min="2049" max="2057" width="22.7109375" customWidth="1"/>
    <col min="2305" max="2313" width="22.7109375" customWidth="1"/>
    <col min="2561" max="2569" width="22.7109375" customWidth="1"/>
    <col min="2817" max="2825" width="22.7109375" customWidth="1"/>
    <col min="3073" max="3081" width="22.7109375" customWidth="1"/>
    <col min="3329" max="3337" width="22.7109375" customWidth="1"/>
    <col min="3585" max="3593" width="22.7109375" customWidth="1"/>
    <col min="3841" max="3849" width="22.7109375" customWidth="1"/>
    <col min="4097" max="4105" width="22.7109375" customWidth="1"/>
    <col min="4353" max="4361" width="22.7109375" customWidth="1"/>
    <col min="4609" max="4617" width="22.7109375" customWidth="1"/>
    <col min="4865" max="4873" width="22.7109375" customWidth="1"/>
    <col min="5121" max="5129" width="22.7109375" customWidth="1"/>
    <col min="5377" max="5385" width="22.7109375" customWidth="1"/>
    <col min="5633" max="5641" width="22.7109375" customWidth="1"/>
    <col min="5889" max="5897" width="22.7109375" customWidth="1"/>
    <col min="6145" max="6153" width="22.7109375" customWidth="1"/>
    <col min="6401" max="6409" width="22.7109375" customWidth="1"/>
    <col min="6657" max="6665" width="22.7109375" customWidth="1"/>
    <col min="6913" max="6921" width="22.7109375" customWidth="1"/>
    <col min="7169" max="7177" width="22.7109375" customWidth="1"/>
    <col min="7425" max="7433" width="22.7109375" customWidth="1"/>
    <col min="7681" max="7689" width="22.7109375" customWidth="1"/>
    <col min="7937" max="7945" width="22.7109375" customWidth="1"/>
    <col min="8193" max="8201" width="22.7109375" customWidth="1"/>
    <col min="8449" max="8457" width="22.7109375" customWidth="1"/>
    <col min="8705" max="8713" width="22.7109375" customWidth="1"/>
    <col min="8961" max="8969" width="22.7109375" customWidth="1"/>
    <col min="9217" max="9225" width="22.7109375" customWidth="1"/>
    <col min="9473" max="9481" width="22.7109375" customWidth="1"/>
    <col min="9729" max="9737" width="22.7109375" customWidth="1"/>
    <col min="9985" max="9993" width="22.7109375" customWidth="1"/>
    <col min="10241" max="10249" width="22.7109375" customWidth="1"/>
    <col min="10497" max="10505" width="22.7109375" customWidth="1"/>
    <col min="10753" max="10761" width="22.7109375" customWidth="1"/>
    <col min="11009" max="11017" width="22.7109375" customWidth="1"/>
    <col min="11265" max="11273" width="22.7109375" customWidth="1"/>
    <col min="11521" max="11529" width="22.7109375" customWidth="1"/>
    <col min="11777" max="11785" width="22.7109375" customWidth="1"/>
    <col min="12033" max="12041" width="22.7109375" customWidth="1"/>
    <col min="12289" max="12297" width="22.7109375" customWidth="1"/>
    <col min="12545" max="12553" width="22.7109375" customWidth="1"/>
    <col min="12801" max="12809" width="22.7109375" customWidth="1"/>
    <col min="13057" max="13065" width="22.7109375" customWidth="1"/>
    <col min="13313" max="13321" width="22.7109375" customWidth="1"/>
    <col min="13569" max="13577" width="22.7109375" customWidth="1"/>
    <col min="13825" max="13833" width="22.7109375" customWidth="1"/>
    <col min="14081" max="14089" width="22.7109375" customWidth="1"/>
    <col min="14337" max="14345" width="22.7109375" customWidth="1"/>
    <col min="14593" max="14601" width="22.7109375" customWidth="1"/>
    <col min="14849" max="14857" width="22.7109375" customWidth="1"/>
    <col min="15105" max="15113" width="22.7109375" customWidth="1"/>
    <col min="15361" max="15369" width="22.7109375" customWidth="1"/>
    <col min="15617" max="15625" width="22.7109375" customWidth="1"/>
    <col min="15873" max="15881" width="22.7109375" customWidth="1"/>
    <col min="16129" max="16137" width="22.7109375" customWidth="1"/>
  </cols>
  <sheetData>
    <row r="1" spans="1:9" s="32" customFormat="1" ht="18.75">
      <c r="A1" s="680" t="s">
        <v>330</v>
      </c>
      <c r="B1" s="680"/>
      <c r="C1" s="680"/>
      <c r="D1" s="680"/>
      <c r="E1" s="680"/>
      <c r="F1" s="680"/>
      <c r="G1" s="680"/>
      <c r="H1" s="680"/>
      <c r="I1" s="680"/>
    </row>
    <row r="2" spans="1:9" s="38" customFormat="1" ht="31.5" customHeight="1">
      <c r="A2" s="676" t="s">
        <v>331</v>
      </c>
      <c r="B2" s="676"/>
      <c r="C2" s="676"/>
      <c r="D2" s="676"/>
      <c r="E2" s="676"/>
      <c r="F2" s="676"/>
      <c r="G2" s="676"/>
      <c r="H2" s="676"/>
      <c r="I2" s="676"/>
    </row>
    <row r="3" spans="1:9" ht="15.75" thickBot="1">
      <c r="A3" s="28"/>
      <c r="B3" s="28"/>
      <c r="C3" s="28"/>
      <c r="D3" s="28"/>
      <c r="E3" s="28"/>
      <c r="F3" s="28"/>
      <c r="G3" s="28"/>
      <c r="H3" s="28"/>
      <c r="I3" s="28"/>
    </row>
    <row r="4" spans="1:9" s="39" customFormat="1" ht="51.75" thickBot="1">
      <c r="A4" s="36" t="s">
        <v>332</v>
      </c>
      <c r="B4" s="36" t="s">
        <v>333</v>
      </c>
      <c r="C4" s="36" t="s">
        <v>334</v>
      </c>
      <c r="D4" s="36" t="s">
        <v>335</v>
      </c>
      <c r="E4" s="36" t="s">
        <v>336</v>
      </c>
      <c r="F4" s="36" t="s">
        <v>398</v>
      </c>
      <c r="G4" s="36" t="s">
        <v>337</v>
      </c>
      <c r="H4" s="36" t="s">
        <v>338</v>
      </c>
      <c r="I4" s="36" t="s">
        <v>339</v>
      </c>
    </row>
    <row r="5" spans="1:9" ht="32.25" customHeight="1" thickBot="1">
      <c r="A5" s="677" t="s">
        <v>449</v>
      </c>
      <c r="B5" s="678"/>
      <c r="C5" s="678"/>
      <c r="D5" s="678"/>
      <c r="E5" s="678"/>
      <c r="F5" s="678"/>
      <c r="G5" s="678"/>
      <c r="H5" s="678"/>
      <c r="I5" s="679"/>
    </row>
    <row r="9" spans="1:9">
      <c r="A9" s="19"/>
    </row>
    <row r="10" spans="1:9">
      <c r="A10" s="25"/>
    </row>
    <row r="11" spans="1:9">
      <c r="A11" s="25"/>
    </row>
    <row r="12" spans="1:9">
      <c r="A12" s="25"/>
    </row>
  </sheetData>
  <mergeCells count="3">
    <mergeCell ref="A1:I1"/>
    <mergeCell ref="A2:I2"/>
    <mergeCell ref="A5:I5"/>
  </mergeCells>
  <pageMargins left="0.31496062992125984" right="0.23622047244094491" top="0.74803149606299213" bottom="0.74803149606299213" header="0.31496062992125984" footer="0.31496062992125984"/>
  <pageSetup paperSize="9" scale="82" fitToHeight="0" orientation="landscape"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12"/>
  <sheetViews>
    <sheetView view="pageBreakPreview" zoomScaleNormal="100" zoomScaleSheetLayoutView="100" workbookViewId="0">
      <selection activeCell="A5" sqref="A5:I5"/>
    </sheetView>
  </sheetViews>
  <sheetFormatPr defaultRowHeight="12.75"/>
  <cols>
    <col min="1" max="1" width="17.85546875" style="28" customWidth="1"/>
    <col min="2" max="2" width="19.5703125" style="28" customWidth="1"/>
    <col min="3" max="3" width="16.140625" style="28" customWidth="1"/>
    <col min="4" max="4" width="12.28515625" style="28" customWidth="1"/>
    <col min="5" max="5" width="21.28515625" style="28" customWidth="1"/>
    <col min="6" max="6" width="19.85546875" style="28" customWidth="1"/>
    <col min="7" max="7" width="16.85546875" style="28" customWidth="1"/>
    <col min="8" max="8" width="19.85546875" style="28" customWidth="1"/>
    <col min="9" max="9" width="18.5703125" style="28" customWidth="1"/>
    <col min="10" max="256" width="9.140625" style="28"/>
    <col min="257" max="265" width="22.7109375" style="28" customWidth="1"/>
    <col min="266" max="512" width="9.140625" style="28"/>
    <col min="513" max="521" width="22.7109375" style="28" customWidth="1"/>
    <col min="522" max="768" width="9.140625" style="28"/>
    <col min="769" max="777" width="22.7109375" style="28" customWidth="1"/>
    <col min="778" max="1024" width="9.140625" style="28"/>
    <col min="1025" max="1033" width="22.7109375" style="28" customWidth="1"/>
    <col min="1034" max="1280" width="9.140625" style="28"/>
    <col min="1281" max="1289" width="22.7109375" style="28" customWidth="1"/>
    <col min="1290" max="1536" width="9.140625" style="28"/>
    <col min="1537" max="1545" width="22.7109375" style="28" customWidth="1"/>
    <col min="1546" max="1792" width="9.140625" style="28"/>
    <col min="1793" max="1801" width="22.7109375" style="28" customWidth="1"/>
    <col min="1802" max="2048" width="9.140625" style="28"/>
    <col min="2049" max="2057" width="22.7109375" style="28" customWidth="1"/>
    <col min="2058" max="2304" width="9.140625" style="28"/>
    <col min="2305" max="2313" width="22.7109375" style="28" customWidth="1"/>
    <col min="2314" max="2560" width="9.140625" style="28"/>
    <col min="2561" max="2569" width="22.7109375" style="28" customWidth="1"/>
    <col min="2570" max="2816" width="9.140625" style="28"/>
    <col min="2817" max="2825" width="22.7109375" style="28" customWidth="1"/>
    <col min="2826" max="3072" width="9.140625" style="28"/>
    <col min="3073" max="3081" width="22.7109375" style="28" customWidth="1"/>
    <col min="3082" max="3328" width="9.140625" style="28"/>
    <col min="3329" max="3337" width="22.7109375" style="28" customWidth="1"/>
    <col min="3338" max="3584" width="9.140625" style="28"/>
    <col min="3585" max="3593" width="22.7109375" style="28" customWidth="1"/>
    <col min="3594" max="3840" width="9.140625" style="28"/>
    <col min="3841" max="3849" width="22.7109375" style="28" customWidth="1"/>
    <col min="3850" max="4096" width="9.140625" style="28"/>
    <col min="4097" max="4105" width="22.7109375" style="28" customWidth="1"/>
    <col min="4106" max="4352" width="9.140625" style="28"/>
    <col min="4353" max="4361" width="22.7109375" style="28" customWidth="1"/>
    <col min="4362" max="4608" width="9.140625" style="28"/>
    <col min="4609" max="4617" width="22.7109375" style="28" customWidth="1"/>
    <col min="4618" max="4864" width="9.140625" style="28"/>
    <col min="4865" max="4873" width="22.7109375" style="28" customWidth="1"/>
    <col min="4874" max="5120" width="9.140625" style="28"/>
    <col min="5121" max="5129" width="22.7109375" style="28" customWidth="1"/>
    <col min="5130" max="5376" width="9.140625" style="28"/>
    <col min="5377" max="5385" width="22.7109375" style="28" customWidth="1"/>
    <col min="5386" max="5632" width="9.140625" style="28"/>
    <col min="5633" max="5641" width="22.7109375" style="28" customWidth="1"/>
    <col min="5642" max="5888" width="9.140625" style="28"/>
    <col min="5889" max="5897" width="22.7109375" style="28" customWidth="1"/>
    <col min="5898" max="6144" width="9.140625" style="28"/>
    <col min="6145" max="6153" width="22.7109375" style="28" customWidth="1"/>
    <col min="6154" max="6400" width="9.140625" style="28"/>
    <col min="6401" max="6409" width="22.7109375" style="28" customWidth="1"/>
    <col min="6410" max="6656" width="9.140625" style="28"/>
    <col min="6657" max="6665" width="22.7109375" style="28" customWidth="1"/>
    <col min="6666" max="6912" width="9.140625" style="28"/>
    <col min="6913" max="6921" width="22.7109375" style="28" customWidth="1"/>
    <col min="6922" max="7168" width="9.140625" style="28"/>
    <col min="7169" max="7177" width="22.7109375" style="28" customWidth="1"/>
    <col min="7178" max="7424" width="9.140625" style="28"/>
    <col min="7425" max="7433" width="22.7109375" style="28" customWidth="1"/>
    <col min="7434" max="7680" width="9.140625" style="28"/>
    <col min="7681" max="7689" width="22.7109375" style="28" customWidth="1"/>
    <col min="7690" max="7936" width="9.140625" style="28"/>
    <col min="7937" max="7945" width="22.7109375" style="28" customWidth="1"/>
    <col min="7946" max="8192" width="9.140625" style="28"/>
    <col min="8193" max="8201" width="22.7109375" style="28" customWidth="1"/>
    <col min="8202" max="8448" width="9.140625" style="28"/>
    <col min="8449" max="8457" width="22.7109375" style="28" customWidth="1"/>
    <col min="8458" max="8704" width="9.140625" style="28"/>
    <col min="8705" max="8713" width="22.7109375" style="28" customWidth="1"/>
    <col min="8714" max="8960" width="9.140625" style="28"/>
    <col min="8961" max="8969" width="22.7109375" style="28" customWidth="1"/>
    <col min="8970" max="9216" width="9.140625" style="28"/>
    <col min="9217" max="9225" width="22.7109375" style="28" customWidth="1"/>
    <col min="9226" max="9472" width="9.140625" style="28"/>
    <col min="9473" max="9481" width="22.7109375" style="28" customWidth="1"/>
    <col min="9482" max="9728" width="9.140625" style="28"/>
    <col min="9729" max="9737" width="22.7109375" style="28" customWidth="1"/>
    <col min="9738" max="9984" width="9.140625" style="28"/>
    <col min="9985" max="9993" width="22.7109375" style="28" customWidth="1"/>
    <col min="9994" max="10240" width="9.140625" style="28"/>
    <col min="10241" max="10249" width="22.7109375" style="28" customWidth="1"/>
    <col min="10250" max="10496" width="9.140625" style="28"/>
    <col min="10497" max="10505" width="22.7109375" style="28" customWidth="1"/>
    <col min="10506" max="10752" width="9.140625" style="28"/>
    <col min="10753" max="10761" width="22.7109375" style="28" customWidth="1"/>
    <col min="10762" max="11008" width="9.140625" style="28"/>
    <col min="11009" max="11017" width="22.7109375" style="28" customWidth="1"/>
    <col min="11018" max="11264" width="9.140625" style="28"/>
    <col min="11265" max="11273" width="22.7109375" style="28" customWidth="1"/>
    <col min="11274" max="11520" width="9.140625" style="28"/>
    <col min="11521" max="11529" width="22.7109375" style="28" customWidth="1"/>
    <col min="11530" max="11776" width="9.140625" style="28"/>
    <col min="11777" max="11785" width="22.7109375" style="28" customWidth="1"/>
    <col min="11786" max="12032" width="9.140625" style="28"/>
    <col min="12033" max="12041" width="22.7109375" style="28" customWidth="1"/>
    <col min="12042" max="12288" width="9.140625" style="28"/>
    <col min="12289" max="12297" width="22.7109375" style="28" customWidth="1"/>
    <col min="12298" max="12544" width="9.140625" style="28"/>
    <col min="12545" max="12553" width="22.7109375" style="28" customWidth="1"/>
    <col min="12554" max="12800" width="9.140625" style="28"/>
    <col min="12801" max="12809" width="22.7109375" style="28" customWidth="1"/>
    <col min="12810" max="13056" width="9.140625" style="28"/>
    <col min="13057" max="13065" width="22.7109375" style="28" customWidth="1"/>
    <col min="13066" max="13312" width="9.140625" style="28"/>
    <col min="13313" max="13321" width="22.7109375" style="28" customWidth="1"/>
    <col min="13322" max="13568" width="9.140625" style="28"/>
    <col min="13569" max="13577" width="22.7109375" style="28" customWidth="1"/>
    <col min="13578" max="13824" width="9.140625" style="28"/>
    <col min="13825" max="13833" width="22.7109375" style="28" customWidth="1"/>
    <col min="13834" max="14080" width="9.140625" style="28"/>
    <col min="14081" max="14089" width="22.7109375" style="28" customWidth="1"/>
    <col min="14090" max="14336" width="9.140625" style="28"/>
    <col min="14337" max="14345" width="22.7109375" style="28" customWidth="1"/>
    <col min="14346" max="14592" width="9.140625" style="28"/>
    <col min="14593" max="14601" width="22.7109375" style="28" customWidth="1"/>
    <col min="14602" max="14848" width="9.140625" style="28"/>
    <col min="14849" max="14857" width="22.7109375" style="28" customWidth="1"/>
    <col min="14858" max="15104" width="9.140625" style="28"/>
    <col min="15105" max="15113" width="22.7109375" style="28" customWidth="1"/>
    <col min="15114" max="15360" width="9.140625" style="28"/>
    <col min="15361" max="15369" width="22.7109375" style="28" customWidth="1"/>
    <col min="15370" max="15616" width="9.140625" style="28"/>
    <col min="15617" max="15625" width="22.7109375" style="28" customWidth="1"/>
    <col min="15626" max="15872" width="9.140625" style="28"/>
    <col min="15873" max="15881" width="22.7109375" style="28" customWidth="1"/>
    <col min="15882" max="16128" width="9.140625" style="28"/>
    <col min="16129" max="16137" width="22.7109375" style="28" customWidth="1"/>
    <col min="16138" max="16384" width="9.140625" style="28"/>
  </cols>
  <sheetData>
    <row r="1" spans="1:9" s="27" customFormat="1" ht="18.75">
      <c r="A1" s="601" t="s">
        <v>340</v>
      </c>
      <c r="B1" s="601"/>
      <c r="C1" s="601"/>
      <c r="D1" s="601"/>
      <c r="E1" s="601"/>
      <c r="F1" s="601"/>
      <c r="G1" s="601"/>
      <c r="H1" s="601"/>
      <c r="I1" s="601"/>
    </row>
    <row r="2" spans="1:9" s="35" customFormat="1" ht="33" customHeight="1">
      <c r="A2" s="681" t="s">
        <v>341</v>
      </c>
      <c r="B2" s="681"/>
      <c r="C2" s="681"/>
      <c r="D2" s="681"/>
      <c r="E2" s="681"/>
      <c r="F2" s="681"/>
      <c r="G2" s="681"/>
      <c r="H2" s="681"/>
      <c r="I2" s="681"/>
    </row>
    <row r="3" spans="1:9" ht="13.5" thickBot="1"/>
    <row r="4" spans="1:9" ht="51.75" thickBot="1">
      <c r="A4" s="36" t="s">
        <v>342</v>
      </c>
      <c r="B4" s="36" t="s">
        <v>333</v>
      </c>
      <c r="C4" s="36" t="s">
        <v>334</v>
      </c>
      <c r="D4" s="36" t="s">
        <v>335</v>
      </c>
      <c r="E4" s="36" t="s">
        <v>336</v>
      </c>
      <c r="F4" s="36" t="s">
        <v>399</v>
      </c>
      <c r="G4" s="36" t="s">
        <v>337</v>
      </c>
      <c r="H4" s="36" t="s">
        <v>338</v>
      </c>
      <c r="I4" s="36" t="s">
        <v>339</v>
      </c>
    </row>
    <row r="5" spans="1:9" ht="33.75" customHeight="1" thickBot="1">
      <c r="A5" s="677" t="s">
        <v>449</v>
      </c>
      <c r="B5" s="678"/>
      <c r="C5" s="678"/>
      <c r="D5" s="678"/>
      <c r="E5" s="678"/>
      <c r="F5" s="678"/>
      <c r="G5" s="678"/>
      <c r="H5" s="678"/>
      <c r="I5" s="679"/>
    </row>
    <row r="9" spans="1:9">
      <c r="A9" s="19"/>
    </row>
    <row r="10" spans="1:9">
      <c r="A10" s="25"/>
    </row>
    <row r="11" spans="1:9">
      <c r="A11" s="25"/>
    </row>
    <row r="12" spans="1:9">
      <c r="A12" s="25"/>
    </row>
  </sheetData>
  <mergeCells count="3">
    <mergeCell ref="A1:I1"/>
    <mergeCell ref="A2:I2"/>
    <mergeCell ref="A5:I5"/>
  </mergeCells>
  <pageMargins left="0.31496062992125984" right="0.23622047244094491" top="0.74803149606299213" bottom="0.74803149606299213" header="0.31496062992125984" footer="0.31496062992125984"/>
  <pageSetup paperSize="9" scale="87" fitToHeight="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9DDE-63D1-44D2-BE9E-C94F68FB7C4F}">
  <sheetPr>
    <pageSetUpPr fitToPage="1"/>
  </sheetPr>
  <dimension ref="A1:AH204"/>
  <sheetViews>
    <sheetView view="pageBreakPreview" zoomScale="80" zoomScaleNormal="85" zoomScaleSheetLayoutView="80" workbookViewId="0">
      <selection activeCell="B5" sqref="B5:L5"/>
    </sheetView>
  </sheetViews>
  <sheetFormatPr defaultRowHeight="15"/>
  <cols>
    <col min="1" max="1" width="9.7109375" style="137" customWidth="1"/>
    <col min="2" max="2" width="38.7109375" style="137" customWidth="1"/>
    <col min="3" max="3" width="10.5703125" style="139" customWidth="1"/>
    <col min="4" max="4" width="17.42578125" style="137" customWidth="1"/>
    <col min="5" max="5" width="12.7109375" style="137" customWidth="1"/>
    <col min="6" max="8" width="8.7109375" style="137" customWidth="1"/>
    <col min="9" max="10" width="8.7109375" style="137" hidden="1" customWidth="1"/>
    <col min="11" max="24" width="8.7109375" style="137" customWidth="1"/>
    <col min="25" max="26" width="8.7109375" style="3" customWidth="1"/>
    <col min="27" max="27" width="8.7109375" style="137" customWidth="1"/>
    <col min="28" max="28" width="9.85546875" style="137" customWidth="1"/>
    <col min="29" max="31" width="8.7109375" style="3" customWidth="1"/>
    <col min="32" max="32" width="9.28515625" style="137" bestFit="1" customWidth="1"/>
    <col min="33" max="34" width="8.7109375" style="137" customWidth="1"/>
    <col min="35" max="249" width="9.140625" style="24"/>
    <col min="250" max="250" width="19.140625" style="24" customWidth="1"/>
    <col min="251" max="251" width="44" style="24" customWidth="1"/>
    <col min="252" max="252" width="15.140625" style="24" customWidth="1"/>
    <col min="253" max="253" width="34.5703125" style="24" customWidth="1"/>
    <col min="254" max="254" width="12.7109375" style="24" customWidth="1"/>
    <col min="255" max="263" width="8.7109375" style="24" customWidth="1"/>
    <col min="264" max="277" width="0" style="24" hidden="1" customWidth="1"/>
    <col min="278" max="280" width="8.7109375" style="24" customWidth="1"/>
    <col min="281" max="281" width="9.28515625" style="24" bestFit="1" customWidth="1"/>
    <col min="282" max="284" width="8.7109375" style="24" customWidth="1"/>
    <col min="285" max="505" width="9.140625" style="24"/>
    <col min="506" max="506" width="19.140625" style="24" customWidth="1"/>
    <col min="507" max="507" width="44" style="24" customWidth="1"/>
    <col min="508" max="508" width="15.140625" style="24" customWidth="1"/>
    <col min="509" max="509" width="34.5703125" style="24" customWidth="1"/>
    <col min="510" max="510" width="12.7109375" style="24" customWidth="1"/>
    <col min="511" max="519" width="8.7109375" style="24" customWidth="1"/>
    <col min="520" max="533" width="0" style="24" hidden="1" customWidth="1"/>
    <col min="534" max="536" width="8.7109375" style="24" customWidth="1"/>
    <col min="537" max="537" width="9.28515625" style="24" bestFit="1" customWidth="1"/>
    <col min="538" max="540" width="8.7109375" style="24" customWidth="1"/>
    <col min="541" max="761" width="9.140625" style="24"/>
    <col min="762" max="762" width="19.140625" style="24" customWidth="1"/>
    <col min="763" max="763" width="44" style="24" customWidth="1"/>
    <col min="764" max="764" width="15.140625" style="24" customWidth="1"/>
    <col min="765" max="765" width="34.5703125" style="24" customWidth="1"/>
    <col min="766" max="766" width="12.7109375" style="24" customWidth="1"/>
    <col min="767" max="775" width="8.7109375" style="24" customWidth="1"/>
    <col min="776" max="789" width="0" style="24" hidden="1" customWidth="1"/>
    <col min="790" max="792" width="8.7109375" style="24" customWidth="1"/>
    <col min="793" max="793" width="9.28515625" style="24" bestFit="1" customWidth="1"/>
    <col min="794" max="796" width="8.7109375" style="24" customWidth="1"/>
    <col min="797" max="1017" width="9.140625" style="24"/>
    <col min="1018" max="1018" width="19.140625" style="24" customWidth="1"/>
    <col min="1019" max="1019" width="44" style="24" customWidth="1"/>
    <col min="1020" max="1020" width="15.140625" style="24" customWidth="1"/>
    <col min="1021" max="1021" width="34.5703125" style="24" customWidth="1"/>
    <col min="1022" max="1022" width="12.7109375" style="24" customWidth="1"/>
    <col min="1023" max="1031" width="8.7109375" style="24" customWidth="1"/>
    <col min="1032" max="1045" width="0" style="24" hidden="1" customWidth="1"/>
    <col min="1046" max="1048" width="8.7109375" style="24" customWidth="1"/>
    <col min="1049" max="1049" width="9.28515625" style="24" bestFit="1" customWidth="1"/>
    <col min="1050" max="1052" width="8.7109375" style="24" customWidth="1"/>
    <col min="1053" max="1273" width="9.140625" style="24"/>
    <col min="1274" max="1274" width="19.140625" style="24" customWidth="1"/>
    <col min="1275" max="1275" width="44" style="24" customWidth="1"/>
    <col min="1276" max="1276" width="15.140625" style="24" customWidth="1"/>
    <col min="1277" max="1277" width="34.5703125" style="24" customWidth="1"/>
    <col min="1278" max="1278" width="12.7109375" style="24" customWidth="1"/>
    <col min="1279" max="1287" width="8.7109375" style="24" customWidth="1"/>
    <col min="1288" max="1301" width="0" style="24" hidden="1" customWidth="1"/>
    <col min="1302" max="1304" width="8.7109375" style="24" customWidth="1"/>
    <col min="1305" max="1305" width="9.28515625" style="24" bestFit="1" customWidth="1"/>
    <col min="1306" max="1308" width="8.7109375" style="24" customWidth="1"/>
    <col min="1309" max="1529" width="9.140625" style="24"/>
    <col min="1530" max="1530" width="19.140625" style="24" customWidth="1"/>
    <col min="1531" max="1531" width="44" style="24" customWidth="1"/>
    <col min="1532" max="1532" width="15.140625" style="24" customWidth="1"/>
    <col min="1533" max="1533" width="34.5703125" style="24" customWidth="1"/>
    <col min="1534" max="1534" width="12.7109375" style="24" customWidth="1"/>
    <col min="1535" max="1543" width="8.7109375" style="24" customWidth="1"/>
    <col min="1544" max="1557" width="0" style="24" hidden="1" customWidth="1"/>
    <col min="1558" max="1560" width="8.7109375" style="24" customWidth="1"/>
    <col min="1561" max="1561" width="9.28515625" style="24" bestFit="1" customWidth="1"/>
    <col min="1562" max="1564" width="8.7109375" style="24" customWidth="1"/>
    <col min="1565" max="1785" width="9.140625" style="24"/>
    <col min="1786" max="1786" width="19.140625" style="24" customWidth="1"/>
    <col min="1787" max="1787" width="44" style="24" customWidth="1"/>
    <col min="1788" max="1788" width="15.140625" style="24" customWidth="1"/>
    <col min="1789" max="1789" width="34.5703125" style="24" customWidth="1"/>
    <col min="1790" max="1790" width="12.7109375" style="24" customWidth="1"/>
    <col min="1791" max="1799" width="8.7109375" style="24" customWidth="1"/>
    <col min="1800" max="1813" width="0" style="24" hidden="1" customWidth="1"/>
    <col min="1814" max="1816" width="8.7109375" style="24" customWidth="1"/>
    <col min="1817" max="1817" width="9.28515625" style="24" bestFit="1" customWidth="1"/>
    <col min="1818" max="1820" width="8.7109375" style="24" customWidth="1"/>
    <col min="1821" max="2041" width="9.140625" style="24"/>
    <col min="2042" max="2042" width="19.140625" style="24" customWidth="1"/>
    <col min="2043" max="2043" width="44" style="24" customWidth="1"/>
    <col min="2044" max="2044" width="15.140625" style="24" customWidth="1"/>
    <col min="2045" max="2045" width="34.5703125" style="24" customWidth="1"/>
    <col min="2046" max="2046" width="12.7109375" style="24" customWidth="1"/>
    <col min="2047" max="2055" width="8.7109375" style="24" customWidth="1"/>
    <col min="2056" max="2069" width="0" style="24" hidden="1" customWidth="1"/>
    <col min="2070" max="2072" width="8.7109375" style="24" customWidth="1"/>
    <col min="2073" max="2073" width="9.28515625" style="24" bestFit="1" customWidth="1"/>
    <col min="2074" max="2076" width="8.7109375" style="24" customWidth="1"/>
    <col min="2077" max="2297" width="9.140625" style="24"/>
    <col min="2298" max="2298" width="19.140625" style="24" customWidth="1"/>
    <col min="2299" max="2299" width="44" style="24" customWidth="1"/>
    <col min="2300" max="2300" width="15.140625" style="24" customWidth="1"/>
    <col min="2301" max="2301" width="34.5703125" style="24" customWidth="1"/>
    <col min="2302" max="2302" width="12.7109375" style="24" customWidth="1"/>
    <col min="2303" max="2311" width="8.7109375" style="24" customWidth="1"/>
    <col min="2312" max="2325" width="0" style="24" hidden="1" customWidth="1"/>
    <col min="2326" max="2328" width="8.7109375" style="24" customWidth="1"/>
    <col min="2329" max="2329" width="9.28515625" style="24" bestFit="1" customWidth="1"/>
    <col min="2330" max="2332" width="8.7109375" style="24" customWidth="1"/>
    <col min="2333" max="2553" width="9.140625" style="24"/>
    <col min="2554" max="2554" width="19.140625" style="24" customWidth="1"/>
    <col min="2555" max="2555" width="44" style="24" customWidth="1"/>
    <col min="2556" max="2556" width="15.140625" style="24" customWidth="1"/>
    <col min="2557" max="2557" width="34.5703125" style="24" customWidth="1"/>
    <col min="2558" max="2558" width="12.7109375" style="24" customWidth="1"/>
    <col min="2559" max="2567" width="8.7109375" style="24" customWidth="1"/>
    <col min="2568" max="2581" width="0" style="24" hidden="1" customWidth="1"/>
    <col min="2582" max="2584" width="8.7109375" style="24" customWidth="1"/>
    <col min="2585" max="2585" width="9.28515625" style="24" bestFit="1" customWidth="1"/>
    <col min="2586" max="2588" width="8.7109375" style="24" customWidth="1"/>
    <col min="2589" max="2809" width="9.140625" style="24"/>
    <col min="2810" max="2810" width="19.140625" style="24" customWidth="1"/>
    <col min="2811" max="2811" width="44" style="24" customWidth="1"/>
    <col min="2812" max="2812" width="15.140625" style="24" customWidth="1"/>
    <col min="2813" max="2813" width="34.5703125" style="24" customWidth="1"/>
    <col min="2814" max="2814" width="12.7109375" style="24" customWidth="1"/>
    <col min="2815" max="2823" width="8.7109375" style="24" customWidth="1"/>
    <col min="2824" max="2837" width="0" style="24" hidden="1" customWidth="1"/>
    <col min="2838" max="2840" width="8.7109375" style="24" customWidth="1"/>
    <col min="2841" max="2841" width="9.28515625" style="24" bestFit="1" customWidth="1"/>
    <col min="2842" max="2844" width="8.7109375" style="24" customWidth="1"/>
    <col min="2845" max="3065" width="9.140625" style="24"/>
    <col min="3066" max="3066" width="19.140625" style="24" customWidth="1"/>
    <col min="3067" max="3067" width="44" style="24" customWidth="1"/>
    <col min="3068" max="3068" width="15.140625" style="24" customWidth="1"/>
    <col min="3069" max="3069" width="34.5703125" style="24" customWidth="1"/>
    <col min="3070" max="3070" width="12.7109375" style="24" customWidth="1"/>
    <col min="3071" max="3079" width="8.7109375" style="24" customWidth="1"/>
    <col min="3080" max="3093" width="0" style="24" hidden="1" customWidth="1"/>
    <col min="3094" max="3096" width="8.7109375" style="24" customWidth="1"/>
    <col min="3097" max="3097" width="9.28515625" style="24" bestFit="1" customWidth="1"/>
    <col min="3098" max="3100" width="8.7109375" style="24" customWidth="1"/>
    <col min="3101" max="3321" width="9.140625" style="24"/>
    <col min="3322" max="3322" width="19.140625" style="24" customWidth="1"/>
    <col min="3323" max="3323" width="44" style="24" customWidth="1"/>
    <col min="3324" max="3324" width="15.140625" style="24" customWidth="1"/>
    <col min="3325" max="3325" width="34.5703125" style="24" customWidth="1"/>
    <col min="3326" max="3326" width="12.7109375" style="24" customWidth="1"/>
    <col min="3327" max="3335" width="8.7109375" style="24" customWidth="1"/>
    <col min="3336" max="3349" width="0" style="24" hidden="1" customWidth="1"/>
    <col min="3350" max="3352" width="8.7109375" style="24" customWidth="1"/>
    <col min="3353" max="3353" width="9.28515625" style="24" bestFit="1" customWidth="1"/>
    <col min="3354" max="3356" width="8.7109375" style="24" customWidth="1"/>
    <col min="3357" max="3577" width="9.140625" style="24"/>
    <col min="3578" max="3578" width="19.140625" style="24" customWidth="1"/>
    <col min="3579" max="3579" width="44" style="24" customWidth="1"/>
    <col min="3580" max="3580" width="15.140625" style="24" customWidth="1"/>
    <col min="3581" max="3581" width="34.5703125" style="24" customWidth="1"/>
    <col min="3582" max="3582" width="12.7109375" style="24" customWidth="1"/>
    <col min="3583" max="3591" width="8.7109375" style="24" customWidth="1"/>
    <col min="3592" max="3605" width="0" style="24" hidden="1" customWidth="1"/>
    <col min="3606" max="3608" width="8.7109375" style="24" customWidth="1"/>
    <col min="3609" max="3609" width="9.28515625" style="24" bestFit="1" customWidth="1"/>
    <col min="3610" max="3612" width="8.7109375" style="24" customWidth="1"/>
    <col min="3613" max="3833" width="9.140625" style="24"/>
    <col min="3834" max="3834" width="19.140625" style="24" customWidth="1"/>
    <col min="3835" max="3835" width="44" style="24" customWidth="1"/>
    <col min="3836" max="3836" width="15.140625" style="24" customWidth="1"/>
    <col min="3837" max="3837" width="34.5703125" style="24" customWidth="1"/>
    <col min="3838" max="3838" width="12.7109375" style="24" customWidth="1"/>
    <col min="3839" max="3847" width="8.7109375" style="24" customWidth="1"/>
    <col min="3848" max="3861" width="0" style="24" hidden="1" customWidth="1"/>
    <col min="3862" max="3864" width="8.7109375" style="24" customWidth="1"/>
    <col min="3865" max="3865" width="9.28515625" style="24" bestFit="1" customWidth="1"/>
    <col min="3866" max="3868" width="8.7109375" style="24" customWidth="1"/>
    <col min="3869" max="4089" width="9.140625" style="24"/>
    <col min="4090" max="4090" width="19.140625" style="24" customWidth="1"/>
    <col min="4091" max="4091" width="44" style="24" customWidth="1"/>
    <col min="4092" max="4092" width="15.140625" style="24" customWidth="1"/>
    <col min="4093" max="4093" width="34.5703125" style="24" customWidth="1"/>
    <col min="4094" max="4094" width="12.7109375" style="24" customWidth="1"/>
    <col min="4095" max="4103" width="8.7109375" style="24" customWidth="1"/>
    <col min="4104" max="4117" width="0" style="24" hidden="1" customWidth="1"/>
    <col min="4118" max="4120" width="8.7109375" style="24" customWidth="1"/>
    <col min="4121" max="4121" width="9.28515625" style="24" bestFit="1" customWidth="1"/>
    <col min="4122" max="4124" width="8.7109375" style="24" customWidth="1"/>
    <col min="4125" max="4345" width="9.140625" style="24"/>
    <col min="4346" max="4346" width="19.140625" style="24" customWidth="1"/>
    <col min="4347" max="4347" width="44" style="24" customWidth="1"/>
    <col min="4348" max="4348" width="15.140625" style="24" customWidth="1"/>
    <col min="4349" max="4349" width="34.5703125" style="24" customWidth="1"/>
    <col min="4350" max="4350" width="12.7109375" style="24" customWidth="1"/>
    <col min="4351" max="4359" width="8.7109375" style="24" customWidth="1"/>
    <col min="4360" max="4373" width="0" style="24" hidden="1" customWidth="1"/>
    <col min="4374" max="4376" width="8.7109375" style="24" customWidth="1"/>
    <col min="4377" max="4377" width="9.28515625" style="24" bestFit="1" customWidth="1"/>
    <col min="4378" max="4380" width="8.7109375" style="24" customWidth="1"/>
    <col min="4381" max="4601" width="9.140625" style="24"/>
    <col min="4602" max="4602" width="19.140625" style="24" customWidth="1"/>
    <col min="4603" max="4603" width="44" style="24" customWidth="1"/>
    <col min="4604" max="4604" width="15.140625" style="24" customWidth="1"/>
    <col min="4605" max="4605" width="34.5703125" style="24" customWidth="1"/>
    <col min="4606" max="4606" width="12.7109375" style="24" customWidth="1"/>
    <col min="4607" max="4615" width="8.7109375" style="24" customWidth="1"/>
    <col min="4616" max="4629" width="0" style="24" hidden="1" customWidth="1"/>
    <col min="4630" max="4632" width="8.7109375" style="24" customWidth="1"/>
    <col min="4633" max="4633" width="9.28515625" style="24" bestFit="1" customWidth="1"/>
    <col min="4634" max="4636" width="8.7109375" style="24" customWidth="1"/>
    <col min="4637" max="4857" width="9.140625" style="24"/>
    <col min="4858" max="4858" width="19.140625" style="24" customWidth="1"/>
    <col min="4859" max="4859" width="44" style="24" customWidth="1"/>
    <col min="4860" max="4860" width="15.140625" style="24" customWidth="1"/>
    <col min="4861" max="4861" width="34.5703125" style="24" customWidth="1"/>
    <col min="4862" max="4862" width="12.7109375" style="24" customWidth="1"/>
    <col min="4863" max="4871" width="8.7109375" style="24" customWidth="1"/>
    <col min="4872" max="4885" width="0" style="24" hidden="1" customWidth="1"/>
    <col min="4886" max="4888" width="8.7109375" style="24" customWidth="1"/>
    <col min="4889" max="4889" width="9.28515625" style="24" bestFit="1" customWidth="1"/>
    <col min="4890" max="4892" width="8.7109375" style="24" customWidth="1"/>
    <col min="4893" max="5113" width="9.140625" style="24"/>
    <col min="5114" max="5114" width="19.140625" style="24" customWidth="1"/>
    <col min="5115" max="5115" width="44" style="24" customWidth="1"/>
    <col min="5116" max="5116" width="15.140625" style="24" customWidth="1"/>
    <col min="5117" max="5117" width="34.5703125" style="24" customWidth="1"/>
    <col min="5118" max="5118" width="12.7109375" style="24" customWidth="1"/>
    <col min="5119" max="5127" width="8.7109375" style="24" customWidth="1"/>
    <col min="5128" max="5141" width="0" style="24" hidden="1" customWidth="1"/>
    <col min="5142" max="5144" width="8.7109375" style="24" customWidth="1"/>
    <col min="5145" max="5145" width="9.28515625" style="24" bestFit="1" customWidth="1"/>
    <col min="5146" max="5148" width="8.7109375" style="24" customWidth="1"/>
    <col min="5149" max="5369" width="9.140625" style="24"/>
    <col min="5370" max="5370" width="19.140625" style="24" customWidth="1"/>
    <col min="5371" max="5371" width="44" style="24" customWidth="1"/>
    <col min="5372" max="5372" width="15.140625" style="24" customWidth="1"/>
    <col min="5373" max="5373" width="34.5703125" style="24" customWidth="1"/>
    <col min="5374" max="5374" width="12.7109375" style="24" customWidth="1"/>
    <col min="5375" max="5383" width="8.7109375" style="24" customWidth="1"/>
    <col min="5384" max="5397" width="0" style="24" hidden="1" customWidth="1"/>
    <col min="5398" max="5400" width="8.7109375" style="24" customWidth="1"/>
    <col min="5401" max="5401" width="9.28515625" style="24" bestFit="1" customWidth="1"/>
    <col min="5402" max="5404" width="8.7109375" style="24" customWidth="1"/>
    <col min="5405" max="5625" width="9.140625" style="24"/>
    <col min="5626" max="5626" width="19.140625" style="24" customWidth="1"/>
    <col min="5627" max="5627" width="44" style="24" customWidth="1"/>
    <col min="5628" max="5628" width="15.140625" style="24" customWidth="1"/>
    <col min="5629" max="5629" width="34.5703125" style="24" customWidth="1"/>
    <col min="5630" max="5630" width="12.7109375" style="24" customWidth="1"/>
    <col min="5631" max="5639" width="8.7109375" style="24" customWidth="1"/>
    <col min="5640" max="5653" width="0" style="24" hidden="1" customWidth="1"/>
    <col min="5654" max="5656" width="8.7109375" style="24" customWidth="1"/>
    <col min="5657" max="5657" width="9.28515625" style="24" bestFit="1" customWidth="1"/>
    <col min="5658" max="5660" width="8.7109375" style="24" customWidth="1"/>
    <col min="5661" max="5881" width="9.140625" style="24"/>
    <col min="5882" max="5882" width="19.140625" style="24" customWidth="1"/>
    <col min="5883" max="5883" width="44" style="24" customWidth="1"/>
    <col min="5884" max="5884" width="15.140625" style="24" customWidth="1"/>
    <col min="5885" max="5885" width="34.5703125" style="24" customWidth="1"/>
    <col min="5886" max="5886" width="12.7109375" style="24" customWidth="1"/>
    <col min="5887" max="5895" width="8.7109375" style="24" customWidth="1"/>
    <col min="5896" max="5909" width="0" style="24" hidden="1" customWidth="1"/>
    <col min="5910" max="5912" width="8.7109375" style="24" customWidth="1"/>
    <col min="5913" max="5913" width="9.28515625" style="24" bestFit="1" customWidth="1"/>
    <col min="5914" max="5916" width="8.7109375" style="24" customWidth="1"/>
    <col min="5917" max="6137" width="9.140625" style="24"/>
    <col min="6138" max="6138" width="19.140625" style="24" customWidth="1"/>
    <col min="6139" max="6139" width="44" style="24" customWidth="1"/>
    <col min="6140" max="6140" width="15.140625" style="24" customWidth="1"/>
    <col min="6141" max="6141" width="34.5703125" style="24" customWidth="1"/>
    <col min="6142" max="6142" width="12.7109375" style="24" customWidth="1"/>
    <col min="6143" max="6151" width="8.7109375" style="24" customWidth="1"/>
    <col min="6152" max="6165" width="0" style="24" hidden="1" customWidth="1"/>
    <col min="6166" max="6168" width="8.7109375" style="24" customWidth="1"/>
    <col min="6169" max="6169" width="9.28515625" style="24" bestFit="1" customWidth="1"/>
    <col min="6170" max="6172" width="8.7109375" style="24" customWidth="1"/>
    <col min="6173" max="6393" width="9.140625" style="24"/>
    <col min="6394" max="6394" width="19.140625" style="24" customWidth="1"/>
    <col min="6395" max="6395" width="44" style="24" customWidth="1"/>
    <col min="6396" max="6396" width="15.140625" style="24" customWidth="1"/>
    <col min="6397" max="6397" width="34.5703125" style="24" customWidth="1"/>
    <col min="6398" max="6398" width="12.7109375" style="24" customWidth="1"/>
    <col min="6399" max="6407" width="8.7109375" style="24" customWidth="1"/>
    <col min="6408" max="6421" width="0" style="24" hidden="1" customWidth="1"/>
    <col min="6422" max="6424" width="8.7109375" style="24" customWidth="1"/>
    <col min="6425" max="6425" width="9.28515625" style="24" bestFit="1" customWidth="1"/>
    <col min="6426" max="6428" width="8.7109375" style="24" customWidth="1"/>
    <col min="6429" max="6649" width="9.140625" style="24"/>
    <col min="6650" max="6650" width="19.140625" style="24" customWidth="1"/>
    <col min="6651" max="6651" width="44" style="24" customWidth="1"/>
    <col min="6652" max="6652" width="15.140625" style="24" customWidth="1"/>
    <col min="6653" max="6653" width="34.5703125" style="24" customWidth="1"/>
    <col min="6654" max="6654" width="12.7109375" style="24" customWidth="1"/>
    <col min="6655" max="6663" width="8.7109375" style="24" customWidth="1"/>
    <col min="6664" max="6677" width="0" style="24" hidden="1" customWidth="1"/>
    <col min="6678" max="6680" width="8.7109375" style="24" customWidth="1"/>
    <col min="6681" max="6681" width="9.28515625" style="24" bestFit="1" customWidth="1"/>
    <col min="6682" max="6684" width="8.7109375" style="24" customWidth="1"/>
    <col min="6685" max="6905" width="9.140625" style="24"/>
    <col min="6906" max="6906" width="19.140625" style="24" customWidth="1"/>
    <col min="6907" max="6907" width="44" style="24" customWidth="1"/>
    <col min="6908" max="6908" width="15.140625" style="24" customWidth="1"/>
    <col min="6909" max="6909" width="34.5703125" style="24" customWidth="1"/>
    <col min="6910" max="6910" width="12.7109375" style="24" customWidth="1"/>
    <col min="6911" max="6919" width="8.7109375" style="24" customWidth="1"/>
    <col min="6920" max="6933" width="0" style="24" hidden="1" customWidth="1"/>
    <col min="6934" max="6936" width="8.7109375" style="24" customWidth="1"/>
    <col min="6937" max="6937" width="9.28515625" style="24" bestFit="1" customWidth="1"/>
    <col min="6938" max="6940" width="8.7109375" style="24" customWidth="1"/>
    <col min="6941" max="7161" width="9.140625" style="24"/>
    <col min="7162" max="7162" width="19.140625" style="24" customWidth="1"/>
    <col min="7163" max="7163" width="44" style="24" customWidth="1"/>
    <col min="7164" max="7164" width="15.140625" style="24" customWidth="1"/>
    <col min="7165" max="7165" width="34.5703125" style="24" customWidth="1"/>
    <col min="7166" max="7166" width="12.7109375" style="24" customWidth="1"/>
    <col min="7167" max="7175" width="8.7109375" style="24" customWidth="1"/>
    <col min="7176" max="7189" width="0" style="24" hidden="1" customWidth="1"/>
    <col min="7190" max="7192" width="8.7109375" style="24" customWidth="1"/>
    <col min="7193" max="7193" width="9.28515625" style="24" bestFit="1" customWidth="1"/>
    <col min="7194" max="7196" width="8.7109375" style="24" customWidth="1"/>
    <col min="7197" max="7417" width="9.140625" style="24"/>
    <col min="7418" max="7418" width="19.140625" style="24" customWidth="1"/>
    <col min="7419" max="7419" width="44" style="24" customWidth="1"/>
    <col min="7420" max="7420" width="15.140625" style="24" customWidth="1"/>
    <col min="7421" max="7421" width="34.5703125" style="24" customWidth="1"/>
    <col min="7422" max="7422" width="12.7109375" style="24" customWidth="1"/>
    <col min="7423" max="7431" width="8.7109375" style="24" customWidth="1"/>
    <col min="7432" max="7445" width="0" style="24" hidden="1" customWidth="1"/>
    <col min="7446" max="7448" width="8.7109375" style="24" customWidth="1"/>
    <col min="7449" max="7449" width="9.28515625" style="24" bestFit="1" customWidth="1"/>
    <col min="7450" max="7452" width="8.7109375" style="24" customWidth="1"/>
    <col min="7453" max="7673" width="9.140625" style="24"/>
    <col min="7674" max="7674" width="19.140625" style="24" customWidth="1"/>
    <col min="7675" max="7675" width="44" style="24" customWidth="1"/>
    <col min="7676" max="7676" width="15.140625" style="24" customWidth="1"/>
    <col min="7677" max="7677" width="34.5703125" style="24" customWidth="1"/>
    <col min="7678" max="7678" width="12.7109375" style="24" customWidth="1"/>
    <col min="7679" max="7687" width="8.7109375" style="24" customWidth="1"/>
    <col min="7688" max="7701" width="0" style="24" hidden="1" customWidth="1"/>
    <col min="7702" max="7704" width="8.7109375" style="24" customWidth="1"/>
    <col min="7705" max="7705" width="9.28515625" style="24" bestFit="1" customWidth="1"/>
    <col min="7706" max="7708" width="8.7109375" style="24" customWidth="1"/>
    <col min="7709" max="7929" width="9.140625" style="24"/>
    <col min="7930" max="7930" width="19.140625" style="24" customWidth="1"/>
    <col min="7931" max="7931" width="44" style="24" customWidth="1"/>
    <col min="7932" max="7932" width="15.140625" style="24" customWidth="1"/>
    <col min="7933" max="7933" width="34.5703125" style="24" customWidth="1"/>
    <col min="7934" max="7934" width="12.7109375" style="24" customWidth="1"/>
    <col min="7935" max="7943" width="8.7109375" style="24" customWidth="1"/>
    <col min="7944" max="7957" width="0" style="24" hidden="1" customWidth="1"/>
    <col min="7958" max="7960" width="8.7109375" style="24" customWidth="1"/>
    <col min="7961" max="7961" width="9.28515625" style="24" bestFit="1" customWidth="1"/>
    <col min="7962" max="7964" width="8.7109375" style="24" customWidth="1"/>
    <col min="7965" max="8185" width="9.140625" style="24"/>
    <col min="8186" max="8186" width="19.140625" style="24" customWidth="1"/>
    <col min="8187" max="8187" width="44" style="24" customWidth="1"/>
    <col min="8188" max="8188" width="15.140625" style="24" customWidth="1"/>
    <col min="8189" max="8189" width="34.5703125" style="24" customWidth="1"/>
    <col min="8190" max="8190" width="12.7109375" style="24" customWidth="1"/>
    <col min="8191" max="8199" width="8.7109375" style="24" customWidth="1"/>
    <col min="8200" max="8213" width="0" style="24" hidden="1" customWidth="1"/>
    <col min="8214" max="8216" width="8.7109375" style="24" customWidth="1"/>
    <col min="8217" max="8217" width="9.28515625" style="24" bestFit="1" customWidth="1"/>
    <col min="8218" max="8220" width="8.7109375" style="24" customWidth="1"/>
    <col min="8221" max="8441" width="9.140625" style="24"/>
    <col min="8442" max="8442" width="19.140625" style="24" customWidth="1"/>
    <col min="8443" max="8443" width="44" style="24" customWidth="1"/>
    <col min="8444" max="8444" width="15.140625" style="24" customWidth="1"/>
    <col min="8445" max="8445" width="34.5703125" style="24" customWidth="1"/>
    <col min="8446" max="8446" width="12.7109375" style="24" customWidth="1"/>
    <col min="8447" max="8455" width="8.7109375" style="24" customWidth="1"/>
    <col min="8456" max="8469" width="0" style="24" hidden="1" customWidth="1"/>
    <col min="8470" max="8472" width="8.7109375" style="24" customWidth="1"/>
    <col min="8473" max="8473" width="9.28515625" style="24" bestFit="1" customWidth="1"/>
    <col min="8474" max="8476" width="8.7109375" style="24" customWidth="1"/>
    <col min="8477" max="8697" width="9.140625" style="24"/>
    <col min="8698" max="8698" width="19.140625" style="24" customWidth="1"/>
    <col min="8699" max="8699" width="44" style="24" customWidth="1"/>
    <col min="8700" max="8700" width="15.140625" style="24" customWidth="1"/>
    <col min="8701" max="8701" width="34.5703125" style="24" customWidth="1"/>
    <col min="8702" max="8702" width="12.7109375" style="24" customWidth="1"/>
    <col min="8703" max="8711" width="8.7109375" style="24" customWidth="1"/>
    <col min="8712" max="8725" width="0" style="24" hidden="1" customWidth="1"/>
    <col min="8726" max="8728" width="8.7109375" style="24" customWidth="1"/>
    <col min="8729" max="8729" width="9.28515625" style="24" bestFit="1" customWidth="1"/>
    <col min="8730" max="8732" width="8.7109375" style="24" customWidth="1"/>
    <col min="8733" max="8953" width="9.140625" style="24"/>
    <col min="8954" max="8954" width="19.140625" style="24" customWidth="1"/>
    <col min="8955" max="8955" width="44" style="24" customWidth="1"/>
    <col min="8956" max="8956" width="15.140625" style="24" customWidth="1"/>
    <col min="8957" max="8957" width="34.5703125" style="24" customWidth="1"/>
    <col min="8958" max="8958" width="12.7109375" style="24" customWidth="1"/>
    <col min="8959" max="8967" width="8.7109375" style="24" customWidth="1"/>
    <col min="8968" max="8981" width="0" style="24" hidden="1" customWidth="1"/>
    <col min="8982" max="8984" width="8.7109375" style="24" customWidth="1"/>
    <col min="8985" max="8985" width="9.28515625" style="24" bestFit="1" customWidth="1"/>
    <col min="8986" max="8988" width="8.7109375" style="24" customWidth="1"/>
    <col min="8989" max="9209" width="9.140625" style="24"/>
    <col min="9210" max="9210" width="19.140625" style="24" customWidth="1"/>
    <col min="9211" max="9211" width="44" style="24" customWidth="1"/>
    <col min="9212" max="9212" width="15.140625" style="24" customWidth="1"/>
    <col min="9213" max="9213" width="34.5703125" style="24" customWidth="1"/>
    <col min="9214" max="9214" width="12.7109375" style="24" customWidth="1"/>
    <col min="9215" max="9223" width="8.7109375" style="24" customWidth="1"/>
    <col min="9224" max="9237" width="0" style="24" hidden="1" customWidth="1"/>
    <col min="9238" max="9240" width="8.7109375" style="24" customWidth="1"/>
    <col min="9241" max="9241" width="9.28515625" style="24" bestFit="1" customWidth="1"/>
    <col min="9242" max="9244" width="8.7109375" style="24" customWidth="1"/>
    <col min="9245" max="9465" width="9.140625" style="24"/>
    <col min="9466" max="9466" width="19.140625" style="24" customWidth="1"/>
    <col min="9467" max="9467" width="44" style="24" customWidth="1"/>
    <col min="9468" max="9468" width="15.140625" style="24" customWidth="1"/>
    <col min="9469" max="9469" width="34.5703125" style="24" customWidth="1"/>
    <col min="9470" max="9470" width="12.7109375" style="24" customWidth="1"/>
    <col min="9471" max="9479" width="8.7109375" style="24" customWidth="1"/>
    <col min="9480" max="9493" width="0" style="24" hidden="1" customWidth="1"/>
    <col min="9494" max="9496" width="8.7109375" style="24" customWidth="1"/>
    <col min="9497" max="9497" width="9.28515625" style="24" bestFit="1" customWidth="1"/>
    <col min="9498" max="9500" width="8.7109375" style="24" customWidth="1"/>
    <col min="9501" max="9721" width="9.140625" style="24"/>
    <col min="9722" max="9722" width="19.140625" style="24" customWidth="1"/>
    <col min="9723" max="9723" width="44" style="24" customWidth="1"/>
    <col min="9724" max="9724" width="15.140625" style="24" customWidth="1"/>
    <col min="9725" max="9725" width="34.5703125" style="24" customWidth="1"/>
    <col min="9726" max="9726" width="12.7109375" style="24" customWidth="1"/>
    <col min="9727" max="9735" width="8.7109375" style="24" customWidth="1"/>
    <col min="9736" max="9749" width="0" style="24" hidden="1" customWidth="1"/>
    <col min="9750" max="9752" width="8.7109375" style="24" customWidth="1"/>
    <col min="9753" max="9753" width="9.28515625" style="24" bestFit="1" customWidth="1"/>
    <col min="9754" max="9756" width="8.7109375" style="24" customWidth="1"/>
    <col min="9757" max="9977" width="9.140625" style="24"/>
    <col min="9978" max="9978" width="19.140625" style="24" customWidth="1"/>
    <col min="9979" max="9979" width="44" style="24" customWidth="1"/>
    <col min="9980" max="9980" width="15.140625" style="24" customWidth="1"/>
    <col min="9981" max="9981" width="34.5703125" style="24" customWidth="1"/>
    <col min="9982" max="9982" width="12.7109375" style="24" customWidth="1"/>
    <col min="9983" max="9991" width="8.7109375" style="24" customWidth="1"/>
    <col min="9992" max="10005" width="0" style="24" hidden="1" customWidth="1"/>
    <col min="10006" max="10008" width="8.7109375" style="24" customWidth="1"/>
    <col min="10009" max="10009" width="9.28515625" style="24" bestFit="1" customWidth="1"/>
    <col min="10010" max="10012" width="8.7109375" style="24" customWidth="1"/>
    <col min="10013" max="10233" width="9.140625" style="24"/>
    <col min="10234" max="10234" width="19.140625" style="24" customWidth="1"/>
    <col min="10235" max="10235" width="44" style="24" customWidth="1"/>
    <col min="10236" max="10236" width="15.140625" style="24" customWidth="1"/>
    <col min="10237" max="10237" width="34.5703125" style="24" customWidth="1"/>
    <col min="10238" max="10238" width="12.7109375" style="24" customWidth="1"/>
    <col min="10239" max="10247" width="8.7109375" style="24" customWidth="1"/>
    <col min="10248" max="10261" width="0" style="24" hidden="1" customWidth="1"/>
    <col min="10262" max="10264" width="8.7109375" style="24" customWidth="1"/>
    <col min="10265" max="10265" width="9.28515625" style="24" bestFit="1" customWidth="1"/>
    <col min="10266" max="10268" width="8.7109375" style="24" customWidth="1"/>
    <col min="10269" max="10489" width="9.140625" style="24"/>
    <col min="10490" max="10490" width="19.140625" style="24" customWidth="1"/>
    <col min="10491" max="10491" width="44" style="24" customWidth="1"/>
    <col min="10492" max="10492" width="15.140625" style="24" customWidth="1"/>
    <col min="10493" max="10493" width="34.5703125" style="24" customWidth="1"/>
    <col min="10494" max="10494" width="12.7109375" style="24" customWidth="1"/>
    <col min="10495" max="10503" width="8.7109375" style="24" customWidth="1"/>
    <col min="10504" max="10517" width="0" style="24" hidden="1" customWidth="1"/>
    <col min="10518" max="10520" width="8.7109375" style="24" customWidth="1"/>
    <col min="10521" max="10521" width="9.28515625" style="24" bestFit="1" customWidth="1"/>
    <col min="10522" max="10524" width="8.7109375" style="24" customWidth="1"/>
    <col min="10525" max="10745" width="9.140625" style="24"/>
    <col min="10746" max="10746" width="19.140625" style="24" customWidth="1"/>
    <col min="10747" max="10747" width="44" style="24" customWidth="1"/>
    <col min="10748" max="10748" width="15.140625" style="24" customWidth="1"/>
    <col min="10749" max="10749" width="34.5703125" style="24" customWidth="1"/>
    <col min="10750" max="10750" width="12.7109375" style="24" customWidth="1"/>
    <col min="10751" max="10759" width="8.7109375" style="24" customWidth="1"/>
    <col min="10760" max="10773" width="0" style="24" hidden="1" customWidth="1"/>
    <col min="10774" max="10776" width="8.7109375" style="24" customWidth="1"/>
    <col min="10777" max="10777" width="9.28515625" style="24" bestFit="1" customWidth="1"/>
    <col min="10778" max="10780" width="8.7109375" style="24" customWidth="1"/>
    <col min="10781" max="11001" width="9.140625" style="24"/>
    <col min="11002" max="11002" width="19.140625" style="24" customWidth="1"/>
    <col min="11003" max="11003" width="44" style="24" customWidth="1"/>
    <col min="11004" max="11004" width="15.140625" style="24" customWidth="1"/>
    <col min="11005" max="11005" width="34.5703125" style="24" customWidth="1"/>
    <col min="11006" max="11006" width="12.7109375" style="24" customWidth="1"/>
    <col min="11007" max="11015" width="8.7109375" style="24" customWidth="1"/>
    <col min="11016" max="11029" width="0" style="24" hidden="1" customWidth="1"/>
    <col min="11030" max="11032" width="8.7109375" style="24" customWidth="1"/>
    <col min="11033" max="11033" width="9.28515625" style="24" bestFit="1" customWidth="1"/>
    <col min="11034" max="11036" width="8.7109375" style="24" customWidth="1"/>
    <col min="11037" max="11257" width="9.140625" style="24"/>
    <col min="11258" max="11258" width="19.140625" style="24" customWidth="1"/>
    <col min="11259" max="11259" width="44" style="24" customWidth="1"/>
    <col min="11260" max="11260" width="15.140625" style="24" customWidth="1"/>
    <col min="11261" max="11261" width="34.5703125" style="24" customWidth="1"/>
    <col min="11262" max="11262" width="12.7109375" style="24" customWidth="1"/>
    <col min="11263" max="11271" width="8.7109375" style="24" customWidth="1"/>
    <col min="11272" max="11285" width="0" style="24" hidden="1" customWidth="1"/>
    <col min="11286" max="11288" width="8.7109375" style="24" customWidth="1"/>
    <col min="11289" max="11289" width="9.28515625" style="24" bestFit="1" customWidth="1"/>
    <col min="11290" max="11292" width="8.7109375" style="24" customWidth="1"/>
    <col min="11293" max="11513" width="9.140625" style="24"/>
    <col min="11514" max="11514" width="19.140625" style="24" customWidth="1"/>
    <col min="11515" max="11515" width="44" style="24" customWidth="1"/>
    <col min="11516" max="11516" width="15.140625" style="24" customWidth="1"/>
    <col min="11517" max="11517" width="34.5703125" style="24" customWidth="1"/>
    <col min="11518" max="11518" width="12.7109375" style="24" customWidth="1"/>
    <col min="11519" max="11527" width="8.7109375" style="24" customWidth="1"/>
    <col min="11528" max="11541" width="0" style="24" hidden="1" customWidth="1"/>
    <col min="11542" max="11544" width="8.7109375" style="24" customWidth="1"/>
    <col min="11545" max="11545" width="9.28515625" style="24" bestFit="1" customWidth="1"/>
    <col min="11546" max="11548" width="8.7109375" style="24" customWidth="1"/>
    <col min="11549" max="11769" width="9.140625" style="24"/>
    <col min="11770" max="11770" width="19.140625" style="24" customWidth="1"/>
    <col min="11771" max="11771" width="44" style="24" customWidth="1"/>
    <col min="11772" max="11772" width="15.140625" style="24" customWidth="1"/>
    <col min="11773" max="11773" width="34.5703125" style="24" customWidth="1"/>
    <col min="11774" max="11774" width="12.7109375" style="24" customWidth="1"/>
    <col min="11775" max="11783" width="8.7109375" style="24" customWidth="1"/>
    <col min="11784" max="11797" width="0" style="24" hidden="1" customWidth="1"/>
    <col min="11798" max="11800" width="8.7109375" style="24" customWidth="1"/>
    <col min="11801" max="11801" width="9.28515625" style="24" bestFit="1" customWidth="1"/>
    <col min="11802" max="11804" width="8.7109375" style="24" customWidth="1"/>
    <col min="11805" max="12025" width="9.140625" style="24"/>
    <col min="12026" max="12026" width="19.140625" style="24" customWidth="1"/>
    <col min="12027" max="12027" width="44" style="24" customWidth="1"/>
    <col min="12028" max="12028" width="15.140625" style="24" customWidth="1"/>
    <col min="12029" max="12029" width="34.5703125" style="24" customWidth="1"/>
    <col min="12030" max="12030" width="12.7109375" style="24" customWidth="1"/>
    <col min="12031" max="12039" width="8.7109375" style="24" customWidth="1"/>
    <col min="12040" max="12053" width="0" style="24" hidden="1" customWidth="1"/>
    <col min="12054" max="12056" width="8.7109375" style="24" customWidth="1"/>
    <col min="12057" max="12057" width="9.28515625" style="24" bestFit="1" customWidth="1"/>
    <col min="12058" max="12060" width="8.7109375" style="24" customWidth="1"/>
    <col min="12061" max="12281" width="9.140625" style="24"/>
    <col min="12282" max="12282" width="19.140625" style="24" customWidth="1"/>
    <col min="12283" max="12283" width="44" style="24" customWidth="1"/>
    <col min="12284" max="12284" width="15.140625" style="24" customWidth="1"/>
    <col min="12285" max="12285" width="34.5703125" style="24" customWidth="1"/>
    <col min="12286" max="12286" width="12.7109375" style="24" customWidth="1"/>
    <col min="12287" max="12295" width="8.7109375" style="24" customWidth="1"/>
    <col min="12296" max="12309" width="0" style="24" hidden="1" customWidth="1"/>
    <col min="12310" max="12312" width="8.7109375" style="24" customWidth="1"/>
    <col min="12313" max="12313" width="9.28515625" style="24" bestFit="1" customWidth="1"/>
    <col min="12314" max="12316" width="8.7109375" style="24" customWidth="1"/>
    <col min="12317" max="12537" width="9.140625" style="24"/>
    <col min="12538" max="12538" width="19.140625" style="24" customWidth="1"/>
    <col min="12539" max="12539" width="44" style="24" customWidth="1"/>
    <col min="12540" max="12540" width="15.140625" style="24" customWidth="1"/>
    <col min="12541" max="12541" width="34.5703125" style="24" customWidth="1"/>
    <col min="12542" max="12542" width="12.7109375" style="24" customWidth="1"/>
    <col min="12543" max="12551" width="8.7109375" style="24" customWidth="1"/>
    <col min="12552" max="12565" width="0" style="24" hidden="1" customWidth="1"/>
    <col min="12566" max="12568" width="8.7109375" style="24" customWidth="1"/>
    <col min="12569" max="12569" width="9.28515625" style="24" bestFit="1" customWidth="1"/>
    <col min="12570" max="12572" width="8.7109375" style="24" customWidth="1"/>
    <col min="12573" max="12793" width="9.140625" style="24"/>
    <col min="12794" max="12794" width="19.140625" style="24" customWidth="1"/>
    <col min="12795" max="12795" width="44" style="24" customWidth="1"/>
    <col min="12796" max="12796" width="15.140625" style="24" customWidth="1"/>
    <col min="12797" max="12797" width="34.5703125" style="24" customWidth="1"/>
    <col min="12798" max="12798" width="12.7109375" style="24" customWidth="1"/>
    <col min="12799" max="12807" width="8.7109375" style="24" customWidth="1"/>
    <col min="12808" max="12821" width="0" style="24" hidden="1" customWidth="1"/>
    <col min="12822" max="12824" width="8.7109375" style="24" customWidth="1"/>
    <col min="12825" max="12825" width="9.28515625" style="24" bestFit="1" customWidth="1"/>
    <col min="12826" max="12828" width="8.7109375" style="24" customWidth="1"/>
    <col min="12829" max="13049" width="9.140625" style="24"/>
    <col min="13050" max="13050" width="19.140625" style="24" customWidth="1"/>
    <col min="13051" max="13051" width="44" style="24" customWidth="1"/>
    <col min="13052" max="13052" width="15.140625" style="24" customWidth="1"/>
    <col min="13053" max="13053" width="34.5703125" style="24" customWidth="1"/>
    <col min="13054" max="13054" width="12.7109375" style="24" customWidth="1"/>
    <col min="13055" max="13063" width="8.7109375" style="24" customWidth="1"/>
    <col min="13064" max="13077" width="0" style="24" hidden="1" customWidth="1"/>
    <col min="13078" max="13080" width="8.7109375" style="24" customWidth="1"/>
    <col min="13081" max="13081" width="9.28515625" style="24" bestFit="1" customWidth="1"/>
    <col min="13082" max="13084" width="8.7109375" style="24" customWidth="1"/>
    <col min="13085" max="13305" width="9.140625" style="24"/>
    <col min="13306" max="13306" width="19.140625" style="24" customWidth="1"/>
    <col min="13307" max="13307" width="44" style="24" customWidth="1"/>
    <col min="13308" max="13308" width="15.140625" style="24" customWidth="1"/>
    <col min="13309" max="13309" width="34.5703125" style="24" customWidth="1"/>
    <col min="13310" max="13310" width="12.7109375" style="24" customWidth="1"/>
    <col min="13311" max="13319" width="8.7109375" style="24" customWidth="1"/>
    <col min="13320" max="13333" width="0" style="24" hidden="1" customWidth="1"/>
    <col min="13334" max="13336" width="8.7109375" style="24" customWidth="1"/>
    <col min="13337" max="13337" width="9.28515625" style="24" bestFit="1" customWidth="1"/>
    <col min="13338" max="13340" width="8.7109375" style="24" customWidth="1"/>
    <col min="13341" max="13561" width="9.140625" style="24"/>
    <col min="13562" max="13562" width="19.140625" style="24" customWidth="1"/>
    <col min="13563" max="13563" width="44" style="24" customWidth="1"/>
    <col min="13564" max="13564" width="15.140625" style="24" customWidth="1"/>
    <col min="13565" max="13565" width="34.5703125" style="24" customWidth="1"/>
    <col min="13566" max="13566" width="12.7109375" style="24" customWidth="1"/>
    <col min="13567" max="13575" width="8.7109375" style="24" customWidth="1"/>
    <col min="13576" max="13589" width="0" style="24" hidden="1" customWidth="1"/>
    <col min="13590" max="13592" width="8.7109375" style="24" customWidth="1"/>
    <col min="13593" max="13593" width="9.28515625" style="24" bestFit="1" customWidth="1"/>
    <col min="13594" max="13596" width="8.7109375" style="24" customWidth="1"/>
    <col min="13597" max="13817" width="9.140625" style="24"/>
    <col min="13818" max="13818" width="19.140625" style="24" customWidth="1"/>
    <col min="13819" max="13819" width="44" style="24" customWidth="1"/>
    <col min="13820" max="13820" width="15.140625" style="24" customWidth="1"/>
    <col min="13821" max="13821" width="34.5703125" style="24" customWidth="1"/>
    <col min="13822" max="13822" width="12.7109375" style="24" customWidth="1"/>
    <col min="13823" max="13831" width="8.7109375" style="24" customWidth="1"/>
    <col min="13832" max="13845" width="0" style="24" hidden="1" customWidth="1"/>
    <col min="13846" max="13848" width="8.7109375" style="24" customWidth="1"/>
    <col min="13849" max="13849" width="9.28515625" style="24" bestFit="1" customWidth="1"/>
    <col min="13850" max="13852" width="8.7109375" style="24" customWidth="1"/>
    <col min="13853" max="14073" width="9.140625" style="24"/>
    <col min="14074" max="14074" width="19.140625" style="24" customWidth="1"/>
    <col min="14075" max="14075" width="44" style="24" customWidth="1"/>
    <col min="14076" max="14076" width="15.140625" style="24" customWidth="1"/>
    <col min="14077" max="14077" width="34.5703125" style="24" customWidth="1"/>
    <col min="14078" max="14078" width="12.7109375" style="24" customWidth="1"/>
    <col min="14079" max="14087" width="8.7109375" style="24" customWidth="1"/>
    <col min="14088" max="14101" width="0" style="24" hidden="1" customWidth="1"/>
    <col min="14102" max="14104" width="8.7109375" style="24" customWidth="1"/>
    <col min="14105" max="14105" width="9.28515625" style="24" bestFit="1" customWidth="1"/>
    <col min="14106" max="14108" width="8.7109375" style="24" customWidth="1"/>
    <col min="14109" max="14329" width="9.140625" style="24"/>
    <col min="14330" max="14330" width="19.140625" style="24" customWidth="1"/>
    <col min="14331" max="14331" width="44" style="24" customWidth="1"/>
    <col min="14332" max="14332" width="15.140625" style="24" customWidth="1"/>
    <col min="14333" max="14333" width="34.5703125" style="24" customWidth="1"/>
    <col min="14334" max="14334" width="12.7109375" style="24" customWidth="1"/>
    <col min="14335" max="14343" width="8.7109375" style="24" customWidth="1"/>
    <col min="14344" max="14357" width="0" style="24" hidden="1" customWidth="1"/>
    <col min="14358" max="14360" width="8.7109375" style="24" customWidth="1"/>
    <col min="14361" max="14361" width="9.28515625" style="24" bestFit="1" customWidth="1"/>
    <col min="14362" max="14364" width="8.7109375" style="24" customWidth="1"/>
    <col min="14365" max="14585" width="9.140625" style="24"/>
    <col min="14586" max="14586" width="19.140625" style="24" customWidth="1"/>
    <col min="14587" max="14587" width="44" style="24" customWidth="1"/>
    <col min="14588" max="14588" width="15.140625" style="24" customWidth="1"/>
    <col min="14589" max="14589" width="34.5703125" style="24" customWidth="1"/>
    <col min="14590" max="14590" width="12.7109375" style="24" customWidth="1"/>
    <col min="14591" max="14599" width="8.7109375" style="24" customWidth="1"/>
    <col min="14600" max="14613" width="0" style="24" hidden="1" customWidth="1"/>
    <col min="14614" max="14616" width="8.7109375" style="24" customWidth="1"/>
    <col min="14617" max="14617" width="9.28515625" style="24" bestFit="1" customWidth="1"/>
    <col min="14618" max="14620" width="8.7109375" style="24" customWidth="1"/>
    <col min="14621" max="14841" width="9.140625" style="24"/>
    <col min="14842" max="14842" width="19.140625" style="24" customWidth="1"/>
    <col min="14843" max="14843" width="44" style="24" customWidth="1"/>
    <col min="14844" max="14844" width="15.140625" style="24" customWidth="1"/>
    <col min="14845" max="14845" width="34.5703125" style="24" customWidth="1"/>
    <col min="14846" max="14846" width="12.7109375" style="24" customWidth="1"/>
    <col min="14847" max="14855" width="8.7109375" style="24" customWidth="1"/>
    <col min="14856" max="14869" width="0" style="24" hidden="1" customWidth="1"/>
    <col min="14870" max="14872" width="8.7109375" style="24" customWidth="1"/>
    <col min="14873" max="14873" width="9.28515625" style="24" bestFit="1" customWidth="1"/>
    <col min="14874" max="14876" width="8.7109375" style="24" customWidth="1"/>
    <col min="14877" max="15097" width="9.140625" style="24"/>
    <col min="15098" max="15098" width="19.140625" style="24" customWidth="1"/>
    <col min="15099" max="15099" width="44" style="24" customWidth="1"/>
    <col min="15100" max="15100" width="15.140625" style="24" customWidth="1"/>
    <col min="15101" max="15101" width="34.5703125" style="24" customWidth="1"/>
    <col min="15102" max="15102" width="12.7109375" style="24" customWidth="1"/>
    <col min="15103" max="15111" width="8.7109375" style="24" customWidth="1"/>
    <col min="15112" max="15125" width="0" style="24" hidden="1" customWidth="1"/>
    <col min="15126" max="15128" width="8.7109375" style="24" customWidth="1"/>
    <col min="15129" max="15129" width="9.28515625" style="24" bestFit="1" customWidth="1"/>
    <col min="15130" max="15132" width="8.7109375" style="24" customWidth="1"/>
    <col min="15133" max="15353" width="9.140625" style="24"/>
    <col min="15354" max="15354" width="19.140625" style="24" customWidth="1"/>
    <col min="15355" max="15355" width="44" style="24" customWidth="1"/>
    <col min="15356" max="15356" width="15.140625" style="24" customWidth="1"/>
    <col min="15357" max="15357" width="34.5703125" style="24" customWidth="1"/>
    <col min="15358" max="15358" width="12.7109375" style="24" customWidth="1"/>
    <col min="15359" max="15367" width="8.7109375" style="24" customWidth="1"/>
    <col min="15368" max="15381" width="0" style="24" hidden="1" customWidth="1"/>
    <col min="15382" max="15384" width="8.7109375" style="24" customWidth="1"/>
    <col min="15385" max="15385" width="9.28515625" style="24" bestFit="1" customWidth="1"/>
    <col min="15386" max="15388" width="8.7109375" style="24" customWidth="1"/>
    <col min="15389" max="15609" width="9.140625" style="24"/>
    <col min="15610" max="15610" width="19.140625" style="24" customWidth="1"/>
    <col min="15611" max="15611" width="44" style="24" customWidth="1"/>
    <col min="15612" max="15612" width="15.140625" style="24" customWidth="1"/>
    <col min="15613" max="15613" width="34.5703125" style="24" customWidth="1"/>
    <col min="15614" max="15614" width="12.7109375" style="24" customWidth="1"/>
    <col min="15615" max="15623" width="8.7109375" style="24" customWidth="1"/>
    <col min="15624" max="15637" width="0" style="24" hidden="1" customWidth="1"/>
    <col min="15638" max="15640" width="8.7109375" style="24" customWidth="1"/>
    <col min="15641" max="15641" width="9.28515625" style="24" bestFit="1" customWidth="1"/>
    <col min="15642" max="15644" width="8.7109375" style="24" customWidth="1"/>
    <col min="15645" max="15865" width="9.140625" style="24"/>
    <col min="15866" max="15866" width="19.140625" style="24" customWidth="1"/>
    <col min="15867" max="15867" width="44" style="24" customWidth="1"/>
    <col min="15868" max="15868" width="15.140625" style="24" customWidth="1"/>
    <col min="15869" max="15869" width="34.5703125" style="24" customWidth="1"/>
    <col min="15870" max="15870" width="12.7109375" style="24" customWidth="1"/>
    <col min="15871" max="15879" width="8.7109375" style="24" customWidth="1"/>
    <col min="15880" max="15893" width="0" style="24" hidden="1" customWidth="1"/>
    <col min="15894" max="15896" width="8.7109375" style="24" customWidth="1"/>
    <col min="15897" max="15897" width="9.28515625" style="24" bestFit="1" customWidth="1"/>
    <col min="15898" max="15900" width="8.7109375" style="24" customWidth="1"/>
    <col min="15901" max="16121" width="9.140625" style="24"/>
    <col min="16122" max="16122" width="19.140625" style="24" customWidth="1"/>
    <col min="16123" max="16123" width="44" style="24" customWidth="1"/>
    <col min="16124" max="16124" width="15.140625" style="24" customWidth="1"/>
    <col min="16125" max="16125" width="34.5703125" style="24" customWidth="1"/>
    <col min="16126" max="16126" width="12.7109375" style="24" customWidth="1"/>
    <col min="16127" max="16135" width="8.7109375" style="24" customWidth="1"/>
    <col min="16136" max="16149" width="0" style="24" hidden="1" customWidth="1"/>
    <col min="16150" max="16152" width="8.7109375" style="24" customWidth="1"/>
    <col min="16153" max="16153" width="9.28515625" style="24" bestFit="1" customWidth="1"/>
    <col min="16154" max="16156" width="8.7109375" style="24" customWidth="1"/>
    <col min="16157" max="16377" width="9.140625" style="24"/>
    <col min="16378" max="16378" width="9.140625" style="24" customWidth="1"/>
    <col min="16379" max="16384" width="9.140625" style="24"/>
  </cols>
  <sheetData>
    <row r="1" spans="1:34">
      <c r="A1" s="556" t="s">
        <v>713</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row>
    <row r="2" spans="1:34" ht="60.75" customHeight="1">
      <c r="A2" s="574" t="s">
        <v>714</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row>
    <row r="3" spans="1:34" ht="15.75" thickBot="1">
      <c r="A3" s="564"/>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row>
    <row r="4" spans="1:34" ht="15.75" thickBot="1">
      <c r="A4" s="234" t="s">
        <v>1</v>
      </c>
      <c r="B4" s="569" t="s">
        <v>715</v>
      </c>
      <c r="C4" s="570"/>
      <c r="D4" s="570"/>
      <c r="E4" s="570"/>
      <c r="F4" s="570"/>
      <c r="G4" s="570"/>
      <c r="H4" s="570"/>
      <c r="I4" s="570"/>
      <c r="J4" s="570"/>
      <c r="K4" s="570"/>
      <c r="L4" s="571"/>
      <c r="M4" s="233"/>
      <c r="N4" s="233"/>
      <c r="O4" s="233"/>
      <c r="P4" s="233"/>
      <c r="Q4" s="233"/>
      <c r="R4" s="233"/>
      <c r="S4" s="233"/>
      <c r="T4" s="233"/>
      <c r="U4" s="233"/>
      <c r="V4" s="233"/>
      <c r="W4" s="233"/>
      <c r="X4" s="233"/>
      <c r="Y4" s="235"/>
      <c r="Z4" s="235"/>
      <c r="AA4" s="233"/>
      <c r="AB4" s="233"/>
      <c r="AC4" s="235"/>
      <c r="AD4" s="235"/>
      <c r="AE4" s="235"/>
      <c r="AF4" s="233"/>
      <c r="AG4" s="233"/>
      <c r="AH4" s="233"/>
    </row>
    <row r="5" spans="1:34" ht="40.5" customHeight="1" thickBot="1">
      <c r="A5" s="176" t="s">
        <v>4</v>
      </c>
      <c r="B5" s="569" t="s">
        <v>716</v>
      </c>
      <c r="C5" s="570"/>
      <c r="D5" s="570"/>
      <c r="E5" s="570"/>
      <c r="F5" s="570"/>
      <c r="G5" s="570"/>
      <c r="H5" s="570"/>
      <c r="I5" s="570"/>
      <c r="J5" s="570"/>
      <c r="K5" s="570"/>
      <c r="L5" s="571"/>
    </row>
    <row r="6" spans="1:34" ht="15.75" thickBot="1"/>
    <row r="7" spans="1:34" s="125" customFormat="1" ht="83.25" customHeight="1" thickBot="1">
      <c r="A7" s="192" t="s">
        <v>7</v>
      </c>
      <c r="B7" s="192" t="s">
        <v>8</v>
      </c>
      <c r="C7" s="192" t="s">
        <v>11</v>
      </c>
      <c r="D7" s="192" t="s">
        <v>717</v>
      </c>
      <c r="E7" s="192" t="s">
        <v>718</v>
      </c>
      <c r="F7" s="550" t="s">
        <v>719</v>
      </c>
      <c r="G7" s="550"/>
      <c r="H7" s="550"/>
      <c r="I7" s="550" t="s">
        <v>13</v>
      </c>
      <c r="J7" s="550"/>
      <c r="K7" s="550" t="s">
        <v>14</v>
      </c>
      <c r="L7" s="550"/>
      <c r="M7" s="550" t="s">
        <v>15</v>
      </c>
      <c r="N7" s="550"/>
      <c r="O7" s="550" t="s">
        <v>16</v>
      </c>
      <c r="P7" s="550"/>
      <c r="Q7" s="550" t="s">
        <v>17</v>
      </c>
      <c r="R7" s="550"/>
      <c r="S7" s="550" t="s">
        <v>18</v>
      </c>
      <c r="T7" s="550"/>
      <c r="U7" s="559" t="s">
        <v>19</v>
      </c>
      <c r="V7" s="561"/>
      <c r="W7" s="550" t="s">
        <v>20</v>
      </c>
      <c r="X7" s="550"/>
      <c r="Y7" s="550" t="s">
        <v>21</v>
      </c>
      <c r="Z7" s="550"/>
      <c r="AA7" s="550" t="s">
        <v>22</v>
      </c>
      <c r="AB7" s="550"/>
      <c r="AC7" s="550" t="s">
        <v>720</v>
      </c>
      <c r="AD7" s="550"/>
      <c r="AE7" s="550"/>
      <c r="AF7" s="550" t="s">
        <v>721</v>
      </c>
      <c r="AG7" s="550"/>
      <c r="AH7" s="550"/>
    </row>
    <row r="8" spans="1:34" s="28" customFormat="1" ht="13.5" customHeight="1" thickBot="1">
      <c r="A8" s="565"/>
      <c r="B8" s="565"/>
      <c r="C8" s="565"/>
      <c r="D8" s="565"/>
      <c r="E8" s="565"/>
      <c r="F8" s="565"/>
      <c r="G8" s="565"/>
      <c r="H8" s="565"/>
      <c r="I8" s="566" t="s">
        <v>722</v>
      </c>
      <c r="J8" s="567"/>
      <c r="K8" s="567"/>
      <c r="L8" s="567"/>
      <c r="M8" s="567"/>
      <c r="N8" s="567"/>
      <c r="O8" s="567"/>
      <c r="P8" s="567"/>
      <c r="Q8" s="567"/>
      <c r="R8" s="567"/>
      <c r="S8" s="567"/>
      <c r="T8" s="567"/>
      <c r="U8" s="567"/>
      <c r="V8" s="567"/>
      <c r="W8" s="567"/>
      <c r="X8" s="567"/>
      <c r="Y8" s="567"/>
      <c r="Z8" s="567"/>
      <c r="AA8" s="567"/>
      <c r="AB8" s="567"/>
      <c r="AC8" s="568"/>
      <c r="AD8" s="568"/>
      <c r="AE8" s="568"/>
      <c r="AF8" s="565"/>
      <c r="AG8" s="565"/>
      <c r="AH8" s="565"/>
    </row>
    <row r="9" spans="1:34" s="37" customFormat="1" ht="29.25" customHeight="1" thickBot="1">
      <c r="A9" s="176"/>
      <c r="B9" s="176"/>
      <c r="C9" s="176"/>
      <c r="D9" s="176"/>
      <c r="E9" s="176"/>
      <c r="F9" s="176" t="s">
        <v>26</v>
      </c>
      <c r="G9" s="176" t="s">
        <v>24</v>
      </c>
      <c r="H9" s="176" t="s">
        <v>25</v>
      </c>
      <c r="I9" s="176" t="s">
        <v>24</v>
      </c>
      <c r="J9" s="176" t="s">
        <v>25</v>
      </c>
      <c r="K9" s="176" t="s">
        <v>24</v>
      </c>
      <c r="L9" s="176" t="s">
        <v>25</v>
      </c>
      <c r="M9" s="176" t="s">
        <v>24</v>
      </c>
      <c r="N9" s="176" t="s">
        <v>25</v>
      </c>
      <c r="O9" s="176" t="s">
        <v>24</v>
      </c>
      <c r="P9" s="176" t="s">
        <v>25</v>
      </c>
      <c r="Q9" s="176" t="s">
        <v>24</v>
      </c>
      <c r="R9" s="176" t="s">
        <v>25</v>
      </c>
      <c r="S9" s="176" t="s">
        <v>24</v>
      </c>
      <c r="T9" s="176" t="s">
        <v>25</v>
      </c>
      <c r="U9" s="176" t="s">
        <v>24</v>
      </c>
      <c r="V9" s="176" t="s">
        <v>25</v>
      </c>
      <c r="W9" s="176" t="s">
        <v>24</v>
      </c>
      <c r="X9" s="176" t="s">
        <v>25</v>
      </c>
      <c r="Y9" s="192" t="s">
        <v>24</v>
      </c>
      <c r="Z9" s="192" t="s">
        <v>25</v>
      </c>
      <c r="AA9" s="176" t="s">
        <v>24</v>
      </c>
      <c r="AB9" s="176" t="s">
        <v>25</v>
      </c>
      <c r="AC9" s="192" t="s">
        <v>26</v>
      </c>
      <c r="AD9" s="192" t="s">
        <v>24</v>
      </c>
      <c r="AE9" s="192" t="s">
        <v>25</v>
      </c>
      <c r="AF9" s="176" t="s">
        <v>26</v>
      </c>
      <c r="AG9" s="176" t="s">
        <v>24</v>
      </c>
      <c r="AH9" s="176" t="s">
        <v>25</v>
      </c>
    </row>
    <row r="10" spans="1:34" s="28" customFormat="1" ht="38.25" customHeight="1" thickBot="1">
      <c r="A10" s="190" t="s">
        <v>723</v>
      </c>
      <c r="B10" s="190" t="s">
        <v>724</v>
      </c>
      <c r="C10" s="176" t="s">
        <v>725</v>
      </c>
      <c r="D10" s="190"/>
      <c r="E10" s="190"/>
      <c r="F10" s="190"/>
      <c r="G10" s="190"/>
      <c r="H10" s="190"/>
      <c r="I10" s="190">
        <v>0</v>
      </c>
      <c r="J10" s="190">
        <v>0</v>
      </c>
      <c r="K10" s="190">
        <v>0</v>
      </c>
      <c r="L10" s="190">
        <v>0</v>
      </c>
      <c r="M10" s="212">
        <v>0</v>
      </c>
      <c r="N10" s="212">
        <v>0</v>
      </c>
      <c r="O10" s="190">
        <v>12</v>
      </c>
      <c r="P10" s="190">
        <v>22</v>
      </c>
      <c r="Q10" s="190">
        <v>49</v>
      </c>
      <c r="R10" s="190">
        <v>157</v>
      </c>
      <c r="S10" s="190">
        <v>5</v>
      </c>
      <c r="T10" s="190">
        <v>8</v>
      </c>
      <c r="U10" s="190">
        <v>38</v>
      </c>
      <c r="V10" s="190">
        <v>82</v>
      </c>
      <c r="W10" s="190">
        <v>10</v>
      </c>
      <c r="X10" s="190">
        <v>26</v>
      </c>
      <c r="Y10" s="238">
        <v>6</v>
      </c>
      <c r="Z10" s="238">
        <v>5</v>
      </c>
      <c r="AA10" s="190">
        <v>15</v>
      </c>
      <c r="AB10" s="190">
        <v>55</v>
      </c>
      <c r="AC10" s="239">
        <v>490</v>
      </c>
      <c r="AD10" s="239">
        <v>135</v>
      </c>
      <c r="AE10" s="239">
        <v>355</v>
      </c>
      <c r="AF10" s="190"/>
      <c r="AG10" s="190"/>
      <c r="AH10" s="190"/>
    </row>
    <row r="11" spans="1:34" s="28" customFormat="1" ht="38.25" customHeight="1" thickBot="1">
      <c r="A11" s="190" t="s">
        <v>726</v>
      </c>
      <c r="B11" s="190" t="s">
        <v>727</v>
      </c>
      <c r="C11" s="176" t="s">
        <v>725</v>
      </c>
      <c r="D11" s="190"/>
      <c r="E11" s="190"/>
      <c r="F11" s="190"/>
      <c r="G11" s="190"/>
      <c r="H11" s="190"/>
      <c r="I11" s="190">
        <v>0</v>
      </c>
      <c r="J11" s="190">
        <v>0</v>
      </c>
      <c r="K11" s="190">
        <v>1</v>
      </c>
      <c r="L11" s="190">
        <v>1</v>
      </c>
      <c r="M11" s="212">
        <v>1</v>
      </c>
      <c r="N11" s="212">
        <v>0</v>
      </c>
      <c r="O11" s="190">
        <v>2</v>
      </c>
      <c r="P11" s="190">
        <v>7</v>
      </c>
      <c r="Q11" s="190">
        <v>8</v>
      </c>
      <c r="R11" s="190">
        <v>7</v>
      </c>
      <c r="S11" s="190">
        <v>0</v>
      </c>
      <c r="T11" s="190">
        <v>5</v>
      </c>
      <c r="U11" s="190">
        <v>3</v>
      </c>
      <c r="V11" s="190">
        <v>3</v>
      </c>
      <c r="W11" s="190">
        <v>1</v>
      </c>
      <c r="X11" s="190">
        <v>2</v>
      </c>
      <c r="Y11" s="238">
        <v>0</v>
      </c>
      <c r="Z11" s="238">
        <v>0</v>
      </c>
      <c r="AA11" s="190">
        <v>0</v>
      </c>
      <c r="AB11" s="190">
        <v>3</v>
      </c>
      <c r="AC11" s="239">
        <v>44</v>
      </c>
      <c r="AD11" s="239">
        <v>16</v>
      </c>
      <c r="AE11" s="239">
        <v>28</v>
      </c>
      <c r="AF11" s="190"/>
      <c r="AG11" s="190"/>
      <c r="AH11" s="190"/>
    </row>
    <row r="12" spans="1:34" s="28" customFormat="1" ht="38.25" customHeight="1" thickBot="1">
      <c r="A12" s="190" t="s">
        <v>728</v>
      </c>
      <c r="B12" s="240" t="s">
        <v>729</v>
      </c>
      <c r="C12" s="176" t="s">
        <v>725</v>
      </c>
      <c r="D12" s="190"/>
      <c r="E12" s="190"/>
      <c r="F12" s="190"/>
      <c r="G12" s="190"/>
      <c r="H12" s="190"/>
      <c r="I12" s="190">
        <v>0</v>
      </c>
      <c r="J12" s="190">
        <v>0</v>
      </c>
      <c r="K12" s="190">
        <v>323</v>
      </c>
      <c r="L12" s="190">
        <v>337</v>
      </c>
      <c r="M12" s="212">
        <v>345</v>
      </c>
      <c r="N12" s="212">
        <v>287</v>
      </c>
      <c r="O12" s="190">
        <v>637</v>
      </c>
      <c r="P12" s="190">
        <v>922</v>
      </c>
      <c r="Q12" s="190">
        <v>1007</v>
      </c>
      <c r="R12" s="190">
        <v>1711</v>
      </c>
      <c r="S12" s="190">
        <v>342</v>
      </c>
      <c r="T12" s="190">
        <v>300</v>
      </c>
      <c r="U12" s="190">
        <v>652</v>
      </c>
      <c r="V12" s="190">
        <v>1153</v>
      </c>
      <c r="W12" s="190">
        <v>529</v>
      </c>
      <c r="X12" s="190">
        <v>855</v>
      </c>
      <c r="Y12" s="238">
        <v>207</v>
      </c>
      <c r="Z12" s="238">
        <v>77</v>
      </c>
      <c r="AA12" s="190">
        <v>766</v>
      </c>
      <c r="AB12" s="190">
        <v>1025</v>
      </c>
      <c r="AC12" s="239">
        <v>11475</v>
      </c>
      <c r="AD12" s="239">
        <v>4808</v>
      </c>
      <c r="AE12" s="239">
        <v>6667</v>
      </c>
      <c r="AF12" s="190"/>
      <c r="AG12" s="190"/>
      <c r="AH12" s="190"/>
    </row>
    <row r="13" spans="1:34" s="7" customFormat="1" ht="56.25" customHeight="1" thickBot="1">
      <c r="A13" s="190" t="s">
        <v>728</v>
      </c>
      <c r="B13" s="190" t="s">
        <v>729</v>
      </c>
      <c r="C13" s="176" t="s">
        <v>725</v>
      </c>
      <c r="D13" s="190" t="s">
        <v>730</v>
      </c>
      <c r="E13" s="176" t="s">
        <v>731</v>
      </c>
      <c r="F13" s="241">
        <v>0.3</v>
      </c>
      <c r="G13" s="241">
        <v>0.38</v>
      </c>
      <c r="H13" s="241">
        <v>0.62</v>
      </c>
      <c r="I13" s="190">
        <v>0</v>
      </c>
      <c r="J13" s="190">
        <v>0</v>
      </c>
      <c r="K13" s="190">
        <v>323</v>
      </c>
      <c r="L13" s="190">
        <v>337</v>
      </c>
      <c r="M13" s="212">
        <v>345</v>
      </c>
      <c r="N13" s="212">
        <v>287</v>
      </c>
      <c r="O13" s="212">
        <v>564</v>
      </c>
      <c r="P13" s="212">
        <v>777</v>
      </c>
      <c r="Q13" s="212">
        <v>809</v>
      </c>
      <c r="R13" s="212">
        <v>1257</v>
      </c>
      <c r="S13" s="212">
        <v>324</v>
      </c>
      <c r="T13" s="212">
        <v>259</v>
      </c>
      <c r="U13" s="212">
        <v>432</v>
      </c>
      <c r="V13" s="212">
        <v>688</v>
      </c>
      <c r="W13" s="212">
        <v>393</v>
      </c>
      <c r="X13" s="212">
        <v>487</v>
      </c>
      <c r="Y13" s="239">
        <v>195</v>
      </c>
      <c r="Z13" s="239">
        <v>52</v>
      </c>
      <c r="AA13" s="212">
        <v>130</v>
      </c>
      <c r="AB13" s="212">
        <v>861</v>
      </c>
      <c r="AC13" s="239">
        <v>8520</v>
      </c>
      <c r="AD13" s="239">
        <v>3515</v>
      </c>
      <c r="AE13" s="239">
        <v>5005</v>
      </c>
      <c r="AF13" s="241">
        <v>0.69145180532223116</v>
      </c>
      <c r="AG13" s="241">
        <v>0.55525541749204632</v>
      </c>
      <c r="AH13" s="241">
        <v>0.33065374969940564</v>
      </c>
    </row>
    <row r="14" spans="1:34" s="7" customFormat="1" ht="46.5" customHeight="1" thickBot="1">
      <c r="A14" s="190" t="s">
        <v>728</v>
      </c>
      <c r="B14" s="190" t="s">
        <v>732</v>
      </c>
      <c r="C14" s="176" t="s">
        <v>725</v>
      </c>
      <c r="D14" s="190" t="s">
        <v>733</v>
      </c>
      <c r="E14" s="176" t="s">
        <v>731</v>
      </c>
      <c r="F14" s="241">
        <v>0.4</v>
      </c>
      <c r="G14" s="241">
        <v>0.38</v>
      </c>
      <c r="H14" s="241">
        <v>0.62</v>
      </c>
      <c r="I14" s="190">
        <v>0</v>
      </c>
      <c r="J14" s="190">
        <v>0</v>
      </c>
      <c r="K14" s="190">
        <v>144</v>
      </c>
      <c r="L14" s="190">
        <v>209</v>
      </c>
      <c r="M14" s="212">
        <v>128</v>
      </c>
      <c r="N14" s="212">
        <v>144</v>
      </c>
      <c r="O14" s="212">
        <v>246</v>
      </c>
      <c r="P14" s="212">
        <v>334</v>
      </c>
      <c r="Q14" s="212">
        <v>388</v>
      </c>
      <c r="R14" s="212">
        <v>589</v>
      </c>
      <c r="S14" s="212">
        <v>111</v>
      </c>
      <c r="T14" s="212">
        <v>97</v>
      </c>
      <c r="U14" s="212">
        <v>146</v>
      </c>
      <c r="V14" s="212">
        <v>286</v>
      </c>
      <c r="W14" s="212">
        <v>133</v>
      </c>
      <c r="X14" s="212">
        <v>191</v>
      </c>
      <c r="Y14" s="239">
        <v>46</v>
      </c>
      <c r="Z14" s="239">
        <v>20</v>
      </c>
      <c r="AA14" s="212">
        <v>5</v>
      </c>
      <c r="AB14" s="212">
        <v>102</v>
      </c>
      <c r="AC14" s="239">
        <v>3319</v>
      </c>
      <c r="AD14" s="239">
        <v>1347</v>
      </c>
      <c r="AE14" s="239">
        <v>1972</v>
      </c>
      <c r="AF14" s="241">
        <v>0.50422338356830332</v>
      </c>
      <c r="AG14" s="241">
        <v>0.52452454011619754</v>
      </c>
      <c r="AH14" s="241">
        <v>0.32796918553210175</v>
      </c>
    </row>
    <row r="15" spans="1:34" s="7" customFormat="1" ht="60" customHeight="1" thickBot="1">
      <c r="A15" s="190" t="s">
        <v>728</v>
      </c>
      <c r="B15" s="190" t="s">
        <v>732</v>
      </c>
      <c r="C15" s="176" t="s">
        <v>725</v>
      </c>
      <c r="D15" s="190" t="s">
        <v>734</v>
      </c>
      <c r="E15" s="176" t="s">
        <v>731</v>
      </c>
      <c r="F15" s="241">
        <v>0.76</v>
      </c>
      <c r="G15" s="241">
        <v>0.38</v>
      </c>
      <c r="H15" s="241">
        <v>0.62</v>
      </c>
      <c r="I15" s="190">
        <v>0</v>
      </c>
      <c r="J15" s="190">
        <v>0</v>
      </c>
      <c r="K15" s="190">
        <v>0</v>
      </c>
      <c r="L15" s="190">
        <v>0</v>
      </c>
      <c r="M15" s="212">
        <v>0</v>
      </c>
      <c r="N15" s="212">
        <v>0</v>
      </c>
      <c r="O15" s="190">
        <v>73</v>
      </c>
      <c r="P15" s="190">
        <v>145</v>
      </c>
      <c r="Q15" s="190">
        <v>198</v>
      </c>
      <c r="R15" s="190">
        <v>454</v>
      </c>
      <c r="S15" s="190">
        <v>18</v>
      </c>
      <c r="T15" s="190">
        <v>40</v>
      </c>
      <c r="U15" s="190">
        <v>193</v>
      </c>
      <c r="V15" s="190">
        <v>433</v>
      </c>
      <c r="W15" s="190">
        <v>103</v>
      </c>
      <c r="X15" s="190">
        <v>305</v>
      </c>
      <c r="Y15" s="238">
        <v>11</v>
      </c>
      <c r="Z15" s="238">
        <v>22</v>
      </c>
      <c r="AA15" s="190">
        <v>53</v>
      </c>
      <c r="AB15" s="190">
        <v>365</v>
      </c>
      <c r="AC15" s="239">
        <v>2413</v>
      </c>
      <c r="AD15" s="239">
        <v>649</v>
      </c>
      <c r="AE15" s="239">
        <v>1764</v>
      </c>
      <c r="AF15" s="241">
        <v>1.0986159169550174</v>
      </c>
      <c r="AG15" s="241">
        <v>2.1322031670937642</v>
      </c>
      <c r="AH15" s="241">
        <v>1.3619728531941506</v>
      </c>
    </row>
    <row r="16" spans="1:34" s="28" customFormat="1" ht="39" thickBot="1">
      <c r="A16" s="190" t="s">
        <v>728</v>
      </c>
      <c r="B16" s="190" t="s">
        <v>732</v>
      </c>
      <c r="C16" s="176" t="s">
        <v>725</v>
      </c>
      <c r="D16" s="190" t="s">
        <v>735</v>
      </c>
      <c r="E16" s="176" t="s">
        <v>731</v>
      </c>
      <c r="F16" s="241">
        <v>0.16</v>
      </c>
      <c r="G16" s="241">
        <v>0.38</v>
      </c>
      <c r="H16" s="241">
        <v>0.62</v>
      </c>
      <c r="I16" s="190">
        <v>0</v>
      </c>
      <c r="J16" s="190">
        <v>0</v>
      </c>
      <c r="K16" s="190">
        <v>38</v>
      </c>
      <c r="L16" s="190">
        <v>31</v>
      </c>
      <c r="M16" s="212">
        <v>25</v>
      </c>
      <c r="N16" s="212">
        <v>12</v>
      </c>
      <c r="O16" s="190">
        <v>88</v>
      </c>
      <c r="P16" s="190">
        <v>124</v>
      </c>
      <c r="Q16" s="190">
        <v>172</v>
      </c>
      <c r="R16" s="190">
        <v>271</v>
      </c>
      <c r="S16" s="190">
        <v>37</v>
      </c>
      <c r="T16" s="190">
        <v>27</v>
      </c>
      <c r="U16" s="190">
        <v>71</v>
      </c>
      <c r="V16" s="190">
        <v>169</v>
      </c>
      <c r="W16" s="190">
        <v>57</v>
      </c>
      <c r="X16" s="190">
        <v>100</v>
      </c>
      <c r="Y16" s="238">
        <v>22</v>
      </c>
      <c r="Z16" s="238">
        <v>11</v>
      </c>
      <c r="AA16" s="190">
        <v>0</v>
      </c>
      <c r="AB16" s="190">
        <v>0</v>
      </c>
      <c r="AC16" s="239">
        <v>1255</v>
      </c>
      <c r="AD16" s="239">
        <v>510</v>
      </c>
      <c r="AE16" s="239">
        <v>745</v>
      </c>
      <c r="AF16" s="241">
        <v>2.183672048997773</v>
      </c>
      <c r="AG16" s="241">
        <v>0.9281502511465386</v>
      </c>
      <c r="AH16" s="241">
        <v>0.55993145537083244</v>
      </c>
    </row>
    <row r="17" spans="1:34" s="28" customFormat="1" ht="39" customHeight="1" thickBot="1">
      <c r="A17" s="190" t="s">
        <v>736</v>
      </c>
      <c r="B17" s="190" t="s">
        <v>737</v>
      </c>
      <c r="C17" s="176" t="s">
        <v>725</v>
      </c>
      <c r="D17" s="190"/>
      <c r="E17" s="161"/>
      <c r="F17" s="190"/>
      <c r="G17" s="190"/>
      <c r="H17" s="190"/>
      <c r="I17" s="190">
        <v>0</v>
      </c>
      <c r="J17" s="190">
        <v>0</v>
      </c>
      <c r="K17" s="212">
        <v>922</v>
      </c>
      <c r="L17" s="212">
        <v>1335</v>
      </c>
      <c r="M17" s="212">
        <v>1705</v>
      </c>
      <c r="N17" s="212">
        <v>2642</v>
      </c>
      <c r="O17" s="212">
        <v>1765</v>
      </c>
      <c r="P17" s="212">
        <v>2663</v>
      </c>
      <c r="Q17" s="212">
        <v>1951</v>
      </c>
      <c r="R17" s="212">
        <v>3020</v>
      </c>
      <c r="S17" s="212">
        <v>1731</v>
      </c>
      <c r="T17" s="212">
        <v>2406</v>
      </c>
      <c r="U17" s="190">
        <v>1448</v>
      </c>
      <c r="V17" s="190">
        <v>2037</v>
      </c>
      <c r="W17" s="190">
        <v>1720</v>
      </c>
      <c r="X17" s="190">
        <v>2388</v>
      </c>
      <c r="Y17" s="238">
        <v>1357</v>
      </c>
      <c r="Z17" s="238">
        <v>1811</v>
      </c>
      <c r="AA17" s="190">
        <v>119</v>
      </c>
      <c r="AB17" s="190">
        <v>608</v>
      </c>
      <c r="AC17" s="239">
        <v>31628</v>
      </c>
      <c r="AD17" s="239">
        <v>12718</v>
      </c>
      <c r="AE17" s="239">
        <v>18910</v>
      </c>
      <c r="AF17" s="241"/>
      <c r="AG17" s="241"/>
      <c r="AH17" s="241"/>
    </row>
    <row r="18" spans="1:34" s="28" customFormat="1" ht="39" thickBot="1">
      <c r="A18" s="190" t="s">
        <v>736</v>
      </c>
      <c r="B18" s="190" t="s">
        <v>737</v>
      </c>
      <c r="C18" s="176" t="s">
        <v>725</v>
      </c>
      <c r="D18" s="190" t="s">
        <v>730</v>
      </c>
      <c r="E18" s="176" t="s">
        <v>731</v>
      </c>
      <c r="F18" s="241">
        <v>0.69</v>
      </c>
      <c r="G18" s="241">
        <v>0.38</v>
      </c>
      <c r="H18" s="241">
        <v>0.62</v>
      </c>
      <c r="I18" s="190">
        <v>0</v>
      </c>
      <c r="J18" s="190">
        <v>0</v>
      </c>
      <c r="K18" s="190">
        <v>922</v>
      </c>
      <c r="L18" s="190">
        <v>1335</v>
      </c>
      <c r="M18" s="212">
        <v>1705</v>
      </c>
      <c r="N18" s="212">
        <v>2642</v>
      </c>
      <c r="O18" s="212">
        <v>1710</v>
      </c>
      <c r="P18" s="212">
        <v>2540</v>
      </c>
      <c r="Q18" s="212">
        <v>1867</v>
      </c>
      <c r="R18" s="212">
        <v>2815</v>
      </c>
      <c r="S18" s="212">
        <v>1721</v>
      </c>
      <c r="T18" s="212">
        <v>2385</v>
      </c>
      <c r="U18" s="212">
        <v>1331</v>
      </c>
      <c r="V18" s="212">
        <v>1805</v>
      </c>
      <c r="W18" s="212">
        <v>1666</v>
      </c>
      <c r="X18" s="212">
        <v>2228</v>
      </c>
      <c r="Y18" s="239">
        <v>1348</v>
      </c>
      <c r="Z18" s="239">
        <v>1802</v>
      </c>
      <c r="AA18" s="212">
        <v>88</v>
      </c>
      <c r="AB18" s="212">
        <v>449</v>
      </c>
      <c r="AC18" s="239">
        <v>30359</v>
      </c>
      <c r="AD18" s="239">
        <v>12358</v>
      </c>
      <c r="AE18" s="239">
        <v>18001</v>
      </c>
      <c r="AF18" s="241">
        <v>1.0712280750039609</v>
      </c>
      <c r="AG18" s="241">
        <v>1.9521611520246682</v>
      </c>
      <c r="AH18" s="241">
        <v>1.1892303992685318</v>
      </c>
    </row>
    <row r="19" spans="1:34" s="28" customFormat="1" ht="39" thickBot="1">
      <c r="A19" s="190" t="s">
        <v>736</v>
      </c>
      <c r="B19" s="190" t="s">
        <v>737</v>
      </c>
      <c r="C19" s="176" t="s">
        <v>725</v>
      </c>
      <c r="D19" s="190" t="s">
        <v>733</v>
      </c>
      <c r="E19" s="176" t="s">
        <v>731</v>
      </c>
      <c r="F19" s="241">
        <v>0.63</v>
      </c>
      <c r="G19" s="241">
        <v>0.38</v>
      </c>
      <c r="H19" s="241">
        <v>0.62</v>
      </c>
      <c r="I19" s="190">
        <v>0</v>
      </c>
      <c r="J19" s="190">
        <v>0</v>
      </c>
      <c r="K19" s="190">
        <v>451</v>
      </c>
      <c r="L19" s="190">
        <v>654</v>
      </c>
      <c r="M19" s="212">
        <v>817</v>
      </c>
      <c r="N19" s="212">
        <v>1132</v>
      </c>
      <c r="O19" s="212">
        <v>748</v>
      </c>
      <c r="P19" s="212">
        <v>992</v>
      </c>
      <c r="Q19" s="212">
        <v>781</v>
      </c>
      <c r="R19" s="212">
        <v>1061</v>
      </c>
      <c r="S19" s="212">
        <v>595</v>
      </c>
      <c r="T19" s="212">
        <v>745</v>
      </c>
      <c r="U19" s="212">
        <v>388</v>
      </c>
      <c r="V19" s="212">
        <v>548</v>
      </c>
      <c r="W19" s="212">
        <v>610</v>
      </c>
      <c r="X19" s="212">
        <v>854</v>
      </c>
      <c r="Y19" s="239">
        <v>416</v>
      </c>
      <c r="Z19" s="239">
        <v>657</v>
      </c>
      <c r="AA19" s="212">
        <v>2</v>
      </c>
      <c r="AB19" s="212">
        <v>24</v>
      </c>
      <c r="AC19" s="239">
        <v>11475</v>
      </c>
      <c r="AD19" s="239">
        <v>4808</v>
      </c>
      <c r="AE19" s="239">
        <v>6667</v>
      </c>
      <c r="AF19" s="241">
        <v>1.1068476977567887</v>
      </c>
      <c r="AG19" s="241">
        <v>1.8722449806077788</v>
      </c>
      <c r="AH19" s="241">
        <v>1.1088086003765325</v>
      </c>
    </row>
    <row r="20" spans="1:34" s="28" customFormat="1" ht="48.95" customHeight="1" thickBot="1">
      <c r="A20" s="190" t="s">
        <v>736</v>
      </c>
      <c r="B20" s="190" t="s">
        <v>737</v>
      </c>
      <c r="C20" s="176" t="s">
        <v>725</v>
      </c>
      <c r="D20" s="190" t="s">
        <v>734</v>
      </c>
      <c r="E20" s="176" t="s">
        <v>731</v>
      </c>
      <c r="F20" s="241">
        <v>0.41</v>
      </c>
      <c r="G20" s="241">
        <v>0.38</v>
      </c>
      <c r="H20" s="241">
        <v>0.62</v>
      </c>
      <c r="I20" s="190">
        <v>0</v>
      </c>
      <c r="J20" s="190">
        <v>0</v>
      </c>
      <c r="K20" s="190">
        <v>0</v>
      </c>
      <c r="L20" s="190">
        <v>0</v>
      </c>
      <c r="M20" s="212">
        <v>0</v>
      </c>
      <c r="N20" s="212">
        <v>0</v>
      </c>
      <c r="O20" s="190">
        <v>55</v>
      </c>
      <c r="P20" s="190">
        <v>123</v>
      </c>
      <c r="Q20" s="190">
        <v>84</v>
      </c>
      <c r="R20" s="190">
        <v>205</v>
      </c>
      <c r="S20" s="190">
        <v>10</v>
      </c>
      <c r="T20" s="190">
        <v>21</v>
      </c>
      <c r="U20" s="190">
        <v>117</v>
      </c>
      <c r="V20" s="190">
        <v>232</v>
      </c>
      <c r="W20" s="190">
        <v>54</v>
      </c>
      <c r="X20" s="190">
        <v>160</v>
      </c>
      <c r="Y20" s="238">
        <v>9</v>
      </c>
      <c r="Z20" s="238">
        <v>9</v>
      </c>
      <c r="AA20" s="190">
        <v>31</v>
      </c>
      <c r="AB20" s="190">
        <v>159</v>
      </c>
      <c r="AC20" s="239">
        <v>1269</v>
      </c>
      <c r="AD20" s="239">
        <v>360</v>
      </c>
      <c r="AE20" s="239">
        <v>909</v>
      </c>
      <c r="AF20" s="241">
        <v>1.0709764537091739</v>
      </c>
      <c r="AG20" s="241">
        <v>1.1827321111768183</v>
      </c>
      <c r="AH20" s="241">
        <v>0.70183294986025113</v>
      </c>
    </row>
    <row r="21" spans="1:34" s="28" customFormat="1" ht="93.75" customHeight="1" thickBot="1">
      <c r="A21" s="190" t="s">
        <v>738</v>
      </c>
      <c r="B21" s="190" t="s">
        <v>739</v>
      </c>
      <c r="C21" s="176" t="s">
        <v>725</v>
      </c>
      <c r="D21" s="190"/>
      <c r="E21" s="190"/>
      <c r="F21" s="190"/>
      <c r="G21" s="190"/>
      <c r="H21" s="190"/>
      <c r="I21" s="190">
        <v>0</v>
      </c>
      <c r="J21" s="190">
        <v>0</v>
      </c>
      <c r="K21" s="190">
        <v>367</v>
      </c>
      <c r="L21" s="190">
        <v>401</v>
      </c>
      <c r="M21" s="212">
        <v>617</v>
      </c>
      <c r="N21" s="212">
        <v>892</v>
      </c>
      <c r="O21" s="190">
        <v>1129</v>
      </c>
      <c r="P21" s="190">
        <v>1500</v>
      </c>
      <c r="Q21" s="190">
        <v>1412</v>
      </c>
      <c r="R21" s="190">
        <v>2033</v>
      </c>
      <c r="S21" s="190">
        <v>1046</v>
      </c>
      <c r="T21" s="190">
        <v>1381</v>
      </c>
      <c r="U21" s="190">
        <v>956</v>
      </c>
      <c r="V21" s="190">
        <v>1420</v>
      </c>
      <c r="W21" s="190">
        <v>1107</v>
      </c>
      <c r="X21" s="190">
        <v>1422</v>
      </c>
      <c r="Y21" s="238">
        <v>837</v>
      </c>
      <c r="Z21" s="238">
        <v>1079</v>
      </c>
      <c r="AA21" s="190">
        <v>71</v>
      </c>
      <c r="AB21" s="190">
        <v>893</v>
      </c>
      <c r="AC21" s="239">
        <v>18563</v>
      </c>
      <c r="AD21" s="239">
        <v>7542</v>
      </c>
      <c r="AE21" s="239">
        <v>11021</v>
      </c>
      <c r="AF21" s="190"/>
      <c r="AG21" s="190"/>
      <c r="AH21" s="190"/>
    </row>
    <row r="22" spans="1:34" s="28" customFormat="1" ht="42" customHeight="1" thickBot="1">
      <c r="A22" s="190" t="s">
        <v>740</v>
      </c>
      <c r="B22" s="232" t="s">
        <v>741</v>
      </c>
      <c r="C22" s="176" t="s">
        <v>725</v>
      </c>
      <c r="D22" s="190"/>
      <c r="E22" s="190"/>
      <c r="F22" s="190"/>
      <c r="G22" s="190"/>
      <c r="H22" s="190"/>
      <c r="I22" s="190">
        <v>0</v>
      </c>
      <c r="J22" s="190">
        <v>0</v>
      </c>
      <c r="K22" s="190">
        <v>0</v>
      </c>
      <c r="L22" s="190">
        <v>0</v>
      </c>
      <c r="M22" s="212">
        <v>0</v>
      </c>
      <c r="N22" s="212">
        <v>0</v>
      </c>
      <c r="O22" s="190">
        <v>0</v>
      </c>
      <c r="P22" s="190">
        <v>0</v>
      </c>
      <c r="Q22" s="190">
        <v>4863</v>
      </c>
      <c r="R22" s="190">
        <v>6816</v>
      </c>
      <c r="S22" s="190">
        <v>0</v>
      </c>
      <c r="T22" s="190">
        <v>0</v>
      </c>
      <c r="U22" s="190">
        <v>2568</v>
      </c>
      <c r="V22" s="190">
        <v>3790</v>
      </c>
      <c r="W22" s="190">
        <v>0</v>
      </c>
      <c r="X22" s="190">
        <v>0</v>
      </c>
      <c r="Y22" s="238">
        <v>0</v>
      </c>
      <c r="Z22" s="238">
        <v>0</v>
      </c>
      <c r="AA22" s="190">
        <v>1916</v>
      </c>
      <c r="AB22" s="190">
        <v>2610</v>
      </c>
      <c r="AC22" s="239">
        <v>22562.5477096</v>
      </c>
      <c r="AD22" s="239">
        <v>9346.6130921000004</v>
      </c>
      <c r="AE22" s="239">
        <v>13215.934617499999</v>
      </c>
      <c r="AF22" s="190"/>
      <c r="AG22" s="190"/>
      <c r="AH22" s="190"/>
    </row>
    <row r="23" spans="1:34" s="28" customFormat="1" ht="39" thickBot="1">
      <c r="A23" s="190" t="s">
        <v>740</v>
      </c>
      <c r="B23" s="187" t="s">
        <v>742</v>
      </c>
      <c r="C23" s="176" t="s">
        <v>725</v>
      </c>
      <c r="D23" s="190" t="s">
        <v>730</v>
      </c>
      <c r="E23" s="176" t="s">
        <v>731</v>
      </c>
      <c r="F23" s="241">
        <v>0.56999999999999995</v>
      </c>
      <c r="G23" s="241">
        <v>0.38</v>
      </c>
      <c r="H23" s="241">
        <v>0.62</v>
      </c>
      <c r="I23" s="190">
        <v>0</v>
      </c>
      <c r="J23" s="190">
        <v>0</v>
      </c>
      <c r="K23" s="190">
        <v>0</v>
      </c>
      <c r="L23" s="190">
        <v>0</v>
      </c>
      <c r="M23" s="212">
        <v>0</v>
      </c>
      <c r="N23" s="212">
        <v>0</v>
      </c>
      <c r="O23" s="190">
        <v>0</v>
      </c>
      <c r="P23" s="190">
        <v>0</v>
      </c>
      <c r="Q23" s="190">
        <v>4781</v>
      </c>
      <c r="R23" s="190">
        <v>6665</v>
      </c>
      <c r="S23" s="190">
        <v>0</v>
      </c>
      <c r="T23" s="190">
        <v>0</v>
      </c>
      <c r="U23" s="190">
        <v>1726</v>
      </c>
      <c r="V23" s="190">
        <v>1277</v>
      </c>
      <c r="W23" s="190">
        <v>0</v>
      </c>
      <c r="X23" s="190">
        <v>0</v>
      </c>
      <c r="Y23" s="238">
        <v>0</v>
      </c>
      <c r="Z23" s="238">
        <v>0</v>
      </c>
      <c r="AA23" s="190">
        <v>900</v>
      </c>
      <c r="AB23" s="190">
        <v>1358</v>
      </c>
      <c r="AC23" s="239">
        <v>16707</v>
      </c>
      <c r="AD23" s="239">
        <v>7407</v>
      </c>
      <c r="AE23" s="239">
        <v>9300</v>
      </c>
      <c r="AF23" s="241">
        <v>0.71362029352103507</v>
      </c>
      <c r="AG23" s="241">
        <v>1.1700645454803946</v>
      </c>
      <c r="AH23" s="241">
        <v>0.61440157286802655</v>
      </c>
    </row>
    <row r="24" spans="1:34" s="28" customFormat="1" ht="45.75" customHeight="1" thickBot="1">
      <c r="A24" s="190" t="s">
        <v>743</v>
      </c>
      <c r="B24" s="232" t="s">
        <v>744</v>
      </c>
      <c r="C24" s="176" t="s">
        <v>725</v>
      </c>
      <c r="D24" s="190"/>
      <c r="E24" s="190"/>
      <c r="F24" s="190"/>
      <c r="G24" s="190"/>
      <c r="H24" s="190"/>
      <c r="I24" s="190">
        <v>0</v>
      </c>
      <c r="J24" s="190">
        <v>0</v>
      </c>
      <c r="K24" s="190">
        <v>0</v>
      </c>
      <c r="L24" s="190">
        <v>0</v>
      </c>
      <c r="M24" s="212">
        <v>0</v>
      </c>
      <c r="N24" s="212">
        <v>0</v>
      </c>
      <c r="O24" s="190">
        <v>0</v>
      </c>
      <c r="P24" s="190">
        <v>0</v>
      </c>
      <c r="Q24" s="190">
        <v>0</v>
      </c>
      <c r="R24" s="190">
        <v>0</v>
      </c>
      <c r="S24" s="190">
        <v>0</v>
      </c>
      <c r="T24" s="190">
        <v>0</v>
      </c>
      <c r="U24" s="190">
        <v>747</v>
      </c>
      <c r="V24" s="190">
        <v>594</v>
      </c>
      <c r="W24" s="190">
        <v>0</v>
      </c>
      <c r="X24" s="190">
        <v>0</v>
      </c>
      <c r="Y24" s="238">
        <v>0</v>
      </c>
      <c r="Z24" s="238">
        <v>0</v>
      </c>
      <c r="AA24" s="190">
        <v>2882</v>
      </c>
      <c r="AB24" s="190">
        <v>3012</v>
      </c>
      <c r="AC24" s="239">
        <v>7235</v>
      </c>
      <c r="AD24" s="239">
        <v>3629</v>
      </c>
      <c r="AE24" s="239">
        <v>3606</v>
      </c>
      <c r="AF24" s="190"/>
      <c r="AG24" s="190"/>
      <c r="AH24" s="190"/>
    </row>
    <row r="25" spans="1:34" s="28" customFormat="1" ht="57.75" customHeight="1" thickBot="1">
      <c r="A25" s="190" t="s">
        <v>745</v>
      </c>
      <c r="B25" s="232" t="s">
        <v>746</v>
      </c>
      <c r="C25" s="176" t="s">
        <v>725</v>
      </c>
      <c r="D25" s="190"/>
      <c r="E25" s="190"/>
      <c r="F25" s="190"/>
      <c r="G25" s="190"/>
      <c r="H25" s="190"/>
      <c r="I25" s="190">
        <v>0</v>
      </c>
      <c r="J25" s="190">
        <v>0</v>
      </c>
      <c r="K25" s="190">
        <v>0</v>
      </c>
      <c r="L25" s="190">
        <v>0</v>
      </c>
      <c r="M25" s="212">
        <v>0</v>
      </c>
      <c r="N25" s="212">
        <v>0</v>
      </c>
      <c r="O25" s="190">
        <v>0</v>
      </c>
      <c r="P25" s="190">
        <v>0</v>
      </c>
      <c r="Q25" s="190">
        <v>752</v>
      </c>
      <c r="R25" s="190">
        <v>430</v>
      </c>
      <c r="S25" s="190">
        <v>0</v>
      </c>
      <c r="T25" s="190">
        <v>0</v>
      </c>
      <c r="U25" s="190">
        <v>552</v>
      </c>
      <c r="V25" s="190">
        <v>298</v>
      </c>
      <c r="W25" s="190">
        <v>0</v>
      </c>
      <c r="X25" s="190">
        <v>0</v>
      </c>
      <c r="Y25" s="238">
        <v>0</v>
      </c>
      <c r="Z25" s="238">
        <v>0</v>
      </c>
      <c r="AA25" s="190">
        <v>325</v>
      </c>
      <c r="AB25" s="190">
        <v>169</v>
      </c>
      <c r="AC25" s="239">
        <v>2526</v>
      </c>
      <c r="AD25" s="239">
        <v>1629</v>
      </c>
      <c r="AE25" s="239">
        <v>897</v>
      </c>
      <c r="AF25" s="190"/>
      <c r="AG25" s="190"/>
      <c r="AH25" s="190"/>
    </row>
    <row r="26" spans="1:34" s="28" customFormat="1" ht="57.6" customHeight="1" thickBot="1">
      <c r="A26" s="190" t="s">
        <v>747</v>
      </c>
      <c r="B26" s="232" t="s">
        <v>748</v>
      </c>
      <c r="C26" s="176" t="s">
        <v>725</v>
      </c>
      <c r="D26" s="190"/>
      <c r="E26" s="190"/>
      <c r="F26" s="190"/>
      <c r="G26" s="190"/>
      <c r="H26" s="190"/>
      <c r="I26" s="190">
        <v>0</v>
      </c>
      <c r="J26" s="190">
        <v>0</v>
      </c>
      <c r="K26" s="190">
        <v>0</v>
      </c>
      <c r="L26" s="190">
        <v>0</v>
      </c>
      <c r="M26" s="212">
        <v>0</v>
      </c>
      <c r="N26" s="212">
        <v>0</v>
      </c>
      <c r="O26" s="190">
        <v>0</v>
      </c>
      <c r="P26" s="190">
        <v>0</v>
      </c>
      <c r="Q26" s="190">
        <v>1970</v>
      </c>
      <c r="R26" s="190">
        <v>2553</v>
      </c>
      <c r="S26" s="190">
        <v>0</v>
      </c>
      <c r="T26" s="190">
        <v>0</v>
      </c>
      <c r="U26" s="190">
        <v>1485</v>
      </c>
      <c r="V26" s="190">
        <v>2092</v>
      </c>
      <c r="W26" s="190">
        <v>0</v>
      </c>
      <c r="X26" s="190">
        <v>0</v>
      </c>
      <c r="Y26" s="238">
        <v>0</v>
      </c>
      <c r="Z26" s="238">
        <v>0</v>
      </c>
      <c r="AA26" s="190">
        <v>1641</v>
      </c>
      <c r="AB26" s="190">
        <v>2259</v>
      </c>
      <c r="AC26" s="239">
        <v>12000</v>
      </c>
      <c r="AD26" s="239">
        <v>5096</v>
      </c>
      <c r="AE26" s="239">
        <v>6904</v>
      </c>
      <c r="AF26" s="190"/>
      <c r="AG26" s="190"/>
      <c r="AH26" s="190"/>
    </row>
    <row r="27" spans="1:34" ht="112.5" customHeight="1" thickBot="1">
      <c r="A27" s="572" t="s">
        <v>749</v>
      </c>
      <c r="B27" s="57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row>
    <row r="28" spans="1:34" ht="15" customHeight="1" thickBot="1">
      <c r="A28" s="234" t="s">
        <v>1</v>
      </c>
      <c r="B28" s="569" t="s">
        <v>715</v>
      </c>
      <c r="C28" s="570"/>
      <c r="D28" s="570"/>
      <c r="E28" s="570"/>
      <c r="F28" s="570"/>
      <c r="G28" s="570"/>
      <c r="H28" s="570"/>
      <c r="I28" s="570"/>
      <c r="J28" s="570"/>
      <c r="K28" s="570"/>
      <c r="L28" s="571"/>
      <c r="M28" s="233"/>
      <c r="N28" s="233"/>
      <c r="O28" s="233"/>
      <c r="P28" s="233"/>
      <c r="Q28" s="233"/>
      <c r="R28" s="233"/>
      <c r="S28" s="233"/>
      <c r="T28" s="233"/>
      <c r="U28" s="233"/>
      <c r="V28" s="233"/>
      <c r="W28" s="233"/>
      <c r="X28" s="233"/>
      <c r="Y28" s="235"/>
      <c r="Z28" s="235"/>
      <c r="AA28" s="233"/>
      <c r="AB28" s="233"/>
      <c r="AC28" s="235"/>
      <c r="AD28" s="235"/>
      <c r="AE28" s="235"/>
      <c r="AF28" s="233"/>
      <c r="AG28" s="233"/>
      <c r="AH28" s="233"/>
    </row>
    <row r="29" spans="1:34" s="126" customFormat="1" ht="41.25" customHeight="1" thickBot="1">
      <c r="A29" s="176" t="s">
        <v>4</v>
      </c>
      <c r="B29" s="543" t="s">
        <v>750</v>
      </c>
      <c r="C29" s="548"/>
      <c r="D29" s="548"/>
      <c r="E29" s="548"/>
      <c r="F29" s="548"/>
      <c r="G29" s="548"/>
      <c r="H29" s="548"/>
      <c r="I29" s="548"/>
      <c r="J29" s="548"/>
      <c r="K29" s="548"/>
      <c r="L29" s="549"/>
      <c r="M29" s="138"/>
      <c r="N29" s="138"/>
      <c r="O29" s="138"/>
      <c r="P29" s="138"/>
      <c r="Q29" s="138"/>
      <c r="R29" s="138"/>
      <c r="S29" s="138"/>
      <c r="T29" s="138"/>
      <c r="U29" s="138"/>
      <c r="V29" s="138"/>
      <c r="W29" s="138"/>
      <c r="X29" s="138"/>
      <c r="Y29" s="2"/>
      <c r="Z29" s="2"/>
      <c r="AA29" s="138"/>
      <c r="AB29" s="138"/>
      <c r="AC29" s="2"/>
      <c r="AD29" s="2"/>
      <c r="AE29" s="2"/>
      <c r="AF29" s="138"/>
      <c r="AG29" s="138"/>
      <c r="AH29" s="138"/>
    </row>
    <row r="30" spans="1:34" ht="15.75" thickBot="1"/>
    <row r="31" spans="1:34" s="125" customFormat="1" ht="96" customHeight="1" thickBot="1">
      <c r="A31" s="192" t="s">
        <v>7</v>
      </c>
      <c r="B31" s="192" t="s">
        <v>8</v>
      </c>
      <c r="C31" s="192" t="s">
        <v>11</v>
      </c>
      <c r="D31" s="192" t="s">
        <v>717</v>
      </c>
      <c r="E31" s="192" t="s">
        <v>751</v>
      </c>
      <c r="F31" s="550" t="s">
        <v>719</v>
      </c>
      <c r="G31" s="550"/>
      <c r="H31" s="550"/>
      <c r="I31" s="550" t="s">
        <v>13</v>
      </c>
      <c r="J31" s="550"/>
      <c r="K31" s="550" t="s">
        <v>14</v>
      </c>
      <c r="L31" s="550"/>
      <c r="M31" s="550" t="s">
        <v>15</v>
      </c>
      <c r="N31" s="550"/>
      <c r="O31" s="550" t="s">
        <v>16</v>
      </c>
      <c r="P31" s="550"/>
      <c r="Q31" s="550" t="s">
        <v>17</v>
      </c>
      <c r="R31" s="550"/>
      <c r="S31" s="550" t="s">
        <v>18</v>
      </c>
      <c r="T31" s="550"/>
      <c r="U31" s="559" t="s">
        <v>19</v>
      </c>
      <c r="V31" s="561"/>
      <c r="W31" s="550" t="s">
        <v>20</v>
      </c>
      <c r="X31" s="550"/>
      <c r="Y31" s="550" t="s">
        <v>21</v>
      </c>
      <c r="Z31" s="550"/>
      <c r="AA31" s="550" t="s">
        <v>22</v>
      </c>
      <c r="AB31" s="550"/>
      <c r="AC31" s="550" t="s">
        <v>720</v>
      </c>
      <c r="AD31" s="550"/>
      <c r="AE31" s="550"/>
      <c r="AF31" s="550" t="s">
        <v>752</v>
      </c>
      <c r="AG31" s="550"/>
      <c r="AH31" s="550"/>
    </row>
    <row r="32" spans="1:34" s="28" customFormat="1" ht="15" customHeight="1" thickBot="1">
      <c r="A32" s="565"/>
      <c r="B32" s="565"/>
      <c r="C32" s="565"/>
      <c r="D32" s="565"/>
      <c r="E32" s="565"/>
      <c r="F32" s="565"/>
      <c r="G32" s="565"/>
      <c r="H32" s="565"/>
      <c r="I32" s="566" t="s">
        <v>722</v>
      </c>
      <c r="J32" s="567"/>
      <c r="K32" s="567"/>
      <c r="L32" s="567"/>
      <c r="M32" s="567"/>
      <c r="N32" s="567"/>
      <c r="O32" s="567"/>
      <c r="P32" s="567"/>
      <c r="Q32" s="567"/>
      <c r="R32" s="567"/>
      <c r="S32" s="567"/>
      <c r="T32" s="567"/>
      <c r="U32" s="567"/>
      <c r="V32" s="567"/>
      <c r="W32" s="567"/>
      <c r="X32" s="567"/>
      <c r="Y32" s="567"/>
      <c r="Z32" s="567"/>
      <c r="AA32" s="567"/>
      <c r="AB32" s="567"/>
      <c r="AC32" s="568"/>
      <c r="AD32" s="568"/>
      <c r="AE32" s="568"/>
      <c r="AF32" s="565"/>
      <c r="AG32" s="565"/>
      <c r="AH32" s="565"/>
    </row>
    <row r="33" spans="1:34" s="37" customFormat="1" ht="27.75" customHeight="1" thickBot="1">
      <c r="A33" s="176"/>
      <c r="B33" s="176"/>
      <c r="C33" s="176"/>
      <c r="D33" s="176"/>
      <c r="E33" s="176"/>
      <c r="F33" s="176" t="s">
        <v>26</v>
      </c>
      <c r="G33" s="176" t="s">
        <v>24</v>
      </c>
      <c r="H33" s="176" t="s">
        <v>25</v>
      </c>
      <c r="I33" s="176" t="s">
        <v>24</v>
      </c>
      <c r="J33" s="176" t="s">
        <v>25</v>
      </c>
      <c r="K33" s="176" t="s">
        <v>24</v>
      </c>
      <c r="L33" s="176" t="s">
        <v>25</v>
      </c>
      <c r="M33" s="176" t="s">
        <v>24</v>
      </c>
      <c r="N33" s="176" t="s">
        <v>25</v>
      </c>
      <c r="O33" s="176" t="s">
        <v>24</v>
      </c>
      <c r="P33" s="176" t="s">
        <v>25</v>
      </c>
      <c r="Q33" s="176" t="s">
        <v>24</v>
      </c>
      <c r="R33" s="176" t="s">
        <v>25</v>
      </c>
      <c r="S33" s="176" t="s">
        <v>24</v>
      </c>
      <c r="T33" s="176" t="s">
        <v>25</v>
      </c>
      <c r="U33" s="176" t="s">
        <v>24</v>
      </c>
      <c r="V33" s="176" t="s">
        <v>25</v>
      </c>
      <c r="W33" s="176" t="s">
        <v>24</v>
      </c>
      <c r="X33" s="176" t="s">
        <v>25</v>
      </c>
      <c r="Y33" s="192" t="s">
        <v>24</v>
      </c>
      <c r="Z33" s="192" t="s">
        <v>25</v>
      </c>
      <c r="AA33" s="176" t="s">
        <v>24</v>
      </c>
      <c r="AB33" s="176" t="s">
        <v>25</v>
      </c>
      <c r="AC33" s="192" t="s">
        <v>26</v>
      </c>
      <c r="AD33" s="192" t="s">
        <v>24</v>
      </c>
      <c r="AE33" s="192" t="s">
        <v>25</v>
      </c>
      <c r="AF33" s="176" t="s">
        <v>26</v>
      </c>
      <c r="AG33" s="176" t="s">
        <v>24</v>
      </c>
      <c r="AH33" s="176" t="s">
        <v>25</v>
      </c>
    </row>
    <row r="34" spans="1:34" s="28" customFormat="1" ht="28.5" customHeight="1" thickBot="1">
      <c r="A34" s="190" t="s">
        <v>723</v>
      </c>
      <c r="B34" s="190" t="s">
        <v>724</v>
      </c>
      <c r="C34" s="176" t="s">
        <v>725</v>
      </c>
      <c r="D34" s="190"/>
      <c r="E34" s="190"/>
      <c r="F34" s="190"/>
      <c r="G34" s="190"/>
      <c r="H34" s="190"/>
      <c r="I34" s="190">
        <v>0</v>
      </c>
      <c r="J34" s="190">
        <v>0</v>
      </c>
      <c r="K34" s="190">
        <v>0</v>
      </c>
      <c r="L34" s="190">
        <v>0</v>
      </c>
      <c r="M34" s="190">
        <v>0</v>
      </c>
      <c r="N34" s="190">
        <v>0</v>
      </c>
      <c r="O34" s="190">
        <v>0</v>
      </c>
      <c r="P34" s="190">
        <v>2</v>
      </c>
      <c r="Q34" s="190">
        <v>1</v>
      </c>
      <c r="R34" s="190">
        <v>1</v>
      </c>
      <c r="S34" s="190">
        <v>0</v>
      </c>
      <c r="T34" s="190">
        <v>1</v>
      </c>
      <c r="U34" s="190">
        <v>0</v>
      </c>
      <c r="V34" s="190">
        <v>0</v>
      </c>
      <c r="W34" s="190">
        <v>0</v>
      </c>
      <c r="X34" s="190">
        <v>1</v>
      </c>
      <c r="Y34" s="238">
        <v>0</v>
      </c>
      <c r="Z34" s="238">
        <v>0</v>
      </c>
      <c r="AA34" s="190">
        <v>0</v>
      </c>
      <c r="AB34" s="190">
        <v>0</v>
      </c>
      <c r="AC34" s="238">
        <v>6</v>
      </c>
      <c r="AD34" s="239">
        <v>1</v>
      </c>
      <c r="AE34" s="239">
        <v>5</v>
      </c>
      <c r="AF34" s="190"/>
      <c r="AG34" s="190"/>
      <c r="AH34" s="190"/>
    </row>
    <row r="35" spans="1:34" s="28" customFormat="1" ht="28.5" customHeight="1" thickBot="1">
      <c r="A35" s="190" t="s">
        <v>726</v>
      </c>
      <c r="B35" s="190" t="s">
        <v>727</v>
      </c>
      <c r="C35" s="176" t="s">
        <v>725</v>
      </c>
      <c r="D35" s="190"/>
      <c r="E35" s="190"/>
      <c r="F35" s="190"/>
      <c r="G35" s="190"/>
      <c r="H35" s="190"/>
      <c r="I35" s="190">
        <v>0</v>
      </c>
      <c r="J35" s="190">
        <v>0</v>
      </c>
      <c r="K35" s="190">
        <v>0</v>
      </c>
      <c r="L35" s="190">
        <v>0</v>
      </c>
      <c r="M35" s="190">
        <v>0</v>
      </c>
      <c r="N35" s="190">
        <v>0</v>
      </c>
      <c r="O35" s="190">
        <v>0</v>
      </c>
      <c r="P35" s="190">
        <v>1</v>
      </c>
      <c r="Q35" s="190">
        <v>0</v>
      </c>
      <c r="R35" s="190">
        <v>0</v>
      </c>
      <c r="S35" s="190">
        <v>0</v>
      </c>
      <c r="T35" s="190">
        <v>0</v>
      </c>
      <c r="U35" s="190">
        <v>0</v>
      </c>
      <c r="V35" s="190">
        <v>0</v>
      </c>
      <c r="W35" s="190">
        <v>0</v>
      </c>
      <c r="X35" s="190">
        <v>0</v>
      </c>
      <c r="Y35" s="238">
        <v>0</v>
      </c>
      <c r="Z35" s="238">
        <v>0</v>
      </c>
      <c r="AA35" s="190">
        <v>0</v>
      </c>
      <c r="AB35" s="190">
        <v>0</v>
      </c>
      <c r="AC35" s="238">
        <v>1</v>
      </c>
      <c r="AD35" s="239">
        <v>0</v>
      </c>
      <c r="AE35" s="239">
        <v>1</v>
      </c>
      <c r="AF35" s="190"/>
      <c r="AG35" s="190"/>
      <c r="AH35" s="190"/>
    </row>
    <row r="36" spans="1:34" s="28" customFormat="1" ht="39" customHeight="1" thickBot="1">
      <c r="A36" s="190" t="s">
        <v>728</v>
      </c>
      <c r="B36" s="190" t="s">
        <v>729</v>
      </c>
      <c r="C36" s="176" t="s">
        <v>725</v>
      </c>
      <c r="D36" s="190"/>
      <c r="E36" s="190"/>
      <c r="F36" s="190"/>
      <c r="G36" s="190"/>
      <c r="H36" s="190"/>
      <c r="I36" s="190">
        <v>0</v>
      </c>
      <c r="J36" s="190">
        <v>0</v>
      </c>
      <c r="K36" s="190">
        <v>0</v>
      </c>
      <c r="L36" s="190">
        <v>0</v>
      </c>
      <c r="M36" s="190">
        <v>4</v>
      </c>
      <c r="N36" s="190">
        <v>3</v>
      </c>
      <c r="O36" s="190">
        <v>63</v>
      </c>
      <c r="P36" s="190">
        <v>136</v>
      </c>
      <c r="Q36" s="190">
        <v>532</v>
      </c>
      <c r="R36" s="190">
        <v>1005</v>
      </c>
      <c r="S36" s="190">
        <v>150</v>
      </c>
      <c r="T36" s="190">
        <v>333</v>
      </c>
      <c r="U36" s="190">
        <v>0</v>
      </c>
      <c r="V36" s="190">
        <v>0</v>
      </c>
      <c r="W36" s="190">
        <v>21</v>
      </c>
      <c r="X36" s="190">
        <v>19</v>
      </c>
      <c r="Y36" s="238">
        <v>114</v>
      </c>
      <c r="Z36" s="238">
        <v>158</v>
      </c>
      <c r="AA36" s="190">
        <v>439</v>
      </c>
      <c r="AB36" s="190">
        <v>566</v>
      </c>
      <c r="AC36" s="238">
        <v>3543</v>
      </c>
      <c r="AD36" s="239">
        <v>1323</v>
      </c>
      <c r="AE36" s="239">
        <v>2220</v>
      </c>
      <c r="AF36" s="190"/>
      <c r="AG36" s="190"/>
      <c r="AH36" s="190"/>
    </row>
    <row r="37" spans="1:34" s="28" customFormat="1" ht="55.5" customHeight="1" thickBot="1">
      <c r="A37" s="190" t="s">
        <v>736</v>
      </c>
      <c r="B37" s="190" t="s">
        <v>737</v>
      </c>
      <c r="C37" s="176" t="s">
        <v>725</v>
      </c>
      <c r="D37" s="190"/>
      <c r="E37" s="190"/>
      <c r="F37" s="190"/>
      <c r="G37" s="190"/>
      <c r="H37" s="190"/>
      <c r="I37" s="190">
        <v>0</v>
      </c>
      <c r="J37" s="190">
        <v>0</v>
      </c>
      <c r="K37" s="190">
        <v>0</v>
      </c>
      <c r="L37" s="190">
        <v>0</v>
      </c>
      <c r="M37" s="190">
        <v>1</v>
      </c>
      <c r="N37" s="190">
        <v>0</v>
      </c>
      <c r="O37" s="190">
        <v>41</v>
      </c>
      <c r="P37" s="190">
        <v>51</v>
      </c>
      <c r="Q37" s="190">
        <v>340</v>
      </c>
      <c r="R37" s="190">
        <v>816</v>
      </c>
      <c r="S37" s="190">
        <v>143</v>
      </c>
      <c r="T37" s="190">
        <v>301</v>
      </c>
      <c r="U37" s="190">
        <v>0</v>
      </c>
      <c r="V37" s="190">
        <v>0</v>
      </c>
      <c r="W37" s="190">
        <v>1</v>
      </c>
      <c r="X37" s="190">
        <v>1</v>
      </c>
      <c r="Y37" s="238">
        <v>57</v>
      </c>
      <c r="Z37" s="238">
        <v>109</v>
      </c>
      <c r="AA37" s="190">
        <v>467</v>
      </c>
      <c r="AB37" s="190">
        <v>383</v>
      </c>
      <c r="AC37" s="239">
        <v>2711</v>
      </c>
      <c r="AD37" s="239">
        <v>1050</v>
      </c>
      <c r="AE37" s="239">
        <v>1661</v>
      </c>
      <c r="AF37" s="190"/>
      <c r="AG37" s="190"/>
      <c r="AH37" s="190"/>
    </row>
    <row r="38" spans="1:34" s="28" customFormat="1" ht="66" customHeight="1" thickBot="1">
      <c r="A38" s="190" t="s">
        <v>738</v>
      </c>
      <c r="B38" s="190" t="s">
        <v>739</v>
      </c>
      <c r="C38" s="176" t="s">
        <v>725</v>
      </c>
      <c r="D38" s="190"/>
      <c r="E38" s="190"/>
      <c r="F38" s="190"/>
      <c r="G38" s="190"/>
      <c r="H38" s="190"/>
      <c r="I38" s="190">
        <v>0</v>
      </c>
      <c r="J38" s="190">
        <v>0</v>
      </c>
      <c r="K38" s="190">
        <v>0</v>
      </c>
      <c r="L38" s="190">
        <v>0</v>
      </c>
      <c r="M38" s="190">
        <v>0</v>
      </c>
      <c r="N38" s="190">
        <v>0</v>
      </c>
      <c r="O38" s="190">
        <v>3</v>
      </c>
      <c r="P38" s="190">
        <v>18</v>
      </c>
      <c r="Q38" s="190">
        <v>91</v>
      </c>
      <c r="R38" s="190">
        <v>168</v>
      </c>
      <c r="S38" s="190">
        <v>58</v>
      </c>
      <c r="T38" s="190">
        <v>88</v>
      </c>
      <c r="U38" s="190">
        <v>0</v>
      </c>
      <c r="V38" s="190">
        <v>0</v>
      </c>
      <c r="W38" s="190">
        <v>1</v>
      </c>
      <c r="X38" s="190">
        <v>0</v>
      </c>
      <c r="Y38" s="238">
        <v>34</v>
      </c>
      <c r="Z38" s="238">
        <v>43</v>
      </c>
      <c r="AA38" s="190">
        <v>221</v>
      </c>
      <c r="AB38" s="190">
        <v>255</v>
      </c>
      <c r="AC38" s="239">
        <v>980</v>
      </c>
      <c r="AD38" s="239">
        <v>408</v>
      </c>
      <c r="AE38" s="239">
        <v>572</v>
      </c>
      <c r="AF38" s="190"/>
      <c r="AG38" s="190"/>
      <c r="AH38" s="190"/>
    </row>
    <row r="39" spans="1:34" s="28" customFormat="1" ht="42" thickBot="1">
      <c r="A39" s="190" t="s">
        <v>740</v>
      </c>
      <c r="B39" s="232" t="s">
        <v>741</v>
      </c>
      <c r="C39" s="176" t="s">
        <v>725</v>
      </c>
      <c r="D39" s="190"/>
      <c r="E39" s="190"/>
      <c r="F39" s="190"/>
      <c r="G39" s="190"/>
      <c r="H39" s="190"/>
      <c r="I39" s="190">
        <v>0</v>
      </c>
      <c r="J39" s="190">
        <v>0</v>
      </c>
      <c r="K39" s="190">
        <v>0</v>
      </c>
      <c r="L39" s="190">
        <v>0</v>
      </c>
      <c r="M39" s="190">
        <v>0</v>
      </c>
      <c r="N39" s="190">
        <v>0</v>
      </c>
      <c r="O39" s="190">
        <v>0</v>
      </c>
      <c r="P39" s="190">
        <v>0</v>
      </c>
      <c r="Q39" s="190">
        <v>188</v>
      </c>
      <c r="R39" s="190">
        <v>247</v>
      </c>
      <c r="S39" s="190">
        <v>0</v>
      </c>
      <c r="T39" s="190">
        <v>0</v>
      </c>
      <c r="U39" s="190">
        <v>626</v>
      </c>
      <c r="V39" s="190">
        <v>1179</v>
      </c>
      <c r="W39" s="190">
        <v>0</v>
      </c>
      <c r="X39" s="190">
        <v>0</v>
      </c>
      <c r="Y39" s="238">
        <v>0</v>
      </c>
      <c r="Z39" s="238">
        <v>0</v>
      </c>
      <c r="AA39" s="190">
        <v>497</v>
      </c>
      <c r="AB39" s="190">
        <v>348</v>
      </c>
      <c r="AC39" s="239">
        <v>3085</v>
      </c>
      <c r="AD39" s="239">
        <v>1311</v>
      </c>
      <c r="AE39" s="239">
        <v>1774</v>
      </c>
      <c r="AF39" s="190"/>
      <c r="AG39" s="190"/>
      <c r="AH39" s="190"/>
    </row>
    <row r="40" spans="1:34" s="28" customFormat="1" ht="31.5" customHeight="1" thickBot="1">
      <c r="A40" s="190" t="s">
        <v>743</v>
      </c>
      <c r="B40" s="232" t="s">
        <v>744</v>
      </c>
      <c r="C40" s="176" t="s">
        <v>725</v>
      </c>
      <c r="D40" s="190"/>
      <c r="E40" s="190"/>
      <c r="F40" s="190"/>
      <c r="G40" s="190"/>
      <c r="H40" s="190"/>
      <c r="I40" s="190">
        <v>0</v>
      </c>
      <c r="J40" s="190">
        <v>0</v>
      </c>
      <c r="K40" s="190">
        <v>0</v>
      </c>
      <c r="L40" s="190">
        <v>0</v>
      </c>
      <c r="M40" s="190">
        <v>0</v>
      </c>
      <c r="N40" s="190">
        <v>0</v>
      </c>
      <c r="O40" s="190">
        <v>0</v>
      </c>
      <c r="P40" s="190">
        <v>0</v>
      </c>
      <c r="Q40" s="190">
        <v>0</v>
      </c>
      <c r="R40" s="190">
        <v>0</v>
      </c>
      <c r="S40" s="190">
        <v>0</v>
      </c>
      <c r="T40" s="190">
        <v>0</v>
      </c>
      <c r="U40" s="190">
        <v>0</v>
      </c>
      <c r="V40" s="190">
        <v>0</v>
      </c>
      <c r="W40" s="190">
        <v>0</v>
      </c>
      <c r="X40" s="190">
        <v>0</v>
      </c>
      <c r="Y40" s="238">
        <v>0</v>
      </c>
      <c r="Z40" s="238">
        <v>0</v>
      </c>
      <c r="AA40" s="190">
        <v>71</v>
      </c>
      <c r="AB40" s="190">
        <v>126</v>
      </c>
      <c r="AC40" s="238">
        <v>197</v>
      </c>
      <c r="AD40" s="239">
        <v>71</v>
      </c>
      <c r="AE40" s="239">
        <v>126</v>
      </c>
      <c r="AF40" s="190"/>
      <c r="AG40" s="190"/>
      <c r="AH40" s="190"/>
    </row>
    <row r="41" spans="1:34" s="28" customFormat="1" ht="45.75" customHeight="1" thickBot="1">
      <c r="A41" s="190" t="s">
        <v>745</v>
      </c>
      <c r="B41" s="232" t="s">
        <v>746</v>
      </c>
      <c r="C41" s="176" t="s">
        <v>725</v>
      </c>
      <c r="D41" s="190"/>
      <c r="E41" s="190"/>
      <c r="F41" s="190"/>
      <c r="G41" s="190"/>
      <c r="H41" s="190"/>
      <c r="I41" s="190">
        <v>0</v>
      </c>
      <c r="J41" s="190">
        <v>0</v>
      </c>
      <c r="K41" s="190">
        <v>0</v>
      </c>
      <c r="L41" s="190">
        <v>0</v>
      </c>
      <c r="M41" s="190">
        <v>0</v>
      </c>
      <c r="N41" s="190">
        <v>0</v>
      </c>
      <c r="O41" s="190">
        <v>0</v>
      </c>
      <c r="P41" s="190">
        <v>0</v>
      </c>
      <c r="Q41" s="190">
        <v>34</v>
      </c>
      <c r="R41" s="190">
        <v>25</v>
      </c>
      <c r="S41" s="190">
        <v>0</v>
      </c>
      <c r="T41" s="190">
        <v>0</v>
      </c>
      <c r="U41" s="190">
        <v>90</v>
      </c>
      <c r="V41" s="190">
        <v>104</v>
      </c>
      <c r="W41" s="190">
        <v>0</v>
      </c>
      <c r="X41" s="190">
        <v>0</v>
      </c>
      <c r="Y41" s="238">
        <v>0</v>
      </c>
      <c r="Z41" s="238">
        <v>0</v>
      </c>
      <c r="AA41" s="190">
        <v>31</v>
      </c>
      <c r="AB41" s="190">
        <v>32</v>
      </c>
      <c r="AC41" s="238">
        <v>316</v>
      </c>
      <c r="AD41" s="239">
        <v>155</v>
      </c>
      <c r="AE41" s="239">
        <v>161</v>
      </c>
      <c r="AF41" s="190"/>
      <c r="AG41" s="190"/>
      <c r="AH41" s="190"/>
    </row>
    <row r="42" spans="1:34" s="28" customFormat="1" ht="45" customHeight="1" thickBot="1">
      <c r="A42" s="190" t="s">
        <v>747</v>
      </c>
      <c r="B42" s="232" t="s">
        <v>748</v>
      </c>
      <c r="C42" s="176" t="s">
        <v>725</v>
      </c>
      <c r="D42" s="190"/>
      <c r="E42" s="190"/>
      <c r="F42" s="190"/>
      <c r="G42" s="190"/>
      <c r="H42" s="190"/>
      <c r="I42" s="190">
        <v>0</v>
      </c>
      <c r="J42" s="190">
        <v>0</v>
      </c>
      <c r="K42" s="190">
        <v>0</v>
      </c>
      <c r="L42" s="190">
        <v>0</v>
      </c>
      <c r="M42" s="190">
        <v>0</v>
      </c>
      <c r="N42" s="190">
        <v>0</v>
      </c>
      <c r="O42" s="190">
        <v>0</v>
      </c>
      <c r="P42" s="190">
        <v>0</v>
      </c>
      <c r="Q42" s="190">
        <v>43</v>
      </c>
      <c r="R42" s="190">
        <v>44</v>
      </c>
      <c r="S42" s="190">
        <v>0</v>
      </c>
      <c r="T42" s="190">
        <v>0</v>
      </c>
      <c r="U42" s="190">
        <v>69</v>
      </c>
      <c r="V42" s="190">
        <v>153</v>
      </c>
      <c r="W42" s="190">
        <v>0</v>
      </c>
      <c r="X42" s="190">
        <v>0</v>
      </c>
      <c r="Y42" s="238">
        <v>0</v>
      </c>
      <c r="Z42" s="238">
        <v>0</v>
      </c>
      <c r="AA42" s="190">
        <v>201</v>
      </c>
      <c r="AB42" s="190">
        <v>223</v>
      </c>
      <c r="AC42" s="238">
        <v>733</v>
      </c>
      <c r="AD42" s="239">
        <v>313</v>
      </c>
      <c r="AE42" s="239">
        <v>420</v>
      </c>
      <c r="AF42" s="190"/>
      <c r="AG42" s="190"/>
      <c r="AH42" s="190"/>
    </row>
    <row r="43" spans="1:34" ht="15.75" thickBot="1"/>
    <row r="44" spans="1:34" ht="15" customHeight="1" thickBot="1">
      <c r="A44" s="234" t="s">
        <v>1</v>
      </c>
      <c r="B44" s="569" t="s">
        <v>715</v>
      </c>
      <c r="C44" s="570"/>
      <c r="D44" s="570"/>
      <c r="E44" s="570"/>
      <c r="F44" s="570"/>
      <c r="G44" s="570"/>
      <c r="H44" s="570"/>
      <c r="I44" s="570"/>
      <c r="J44" s="570"/>
      <c r="K44" s="570"/>
      <c r="L44" s="571"/>
      <c r="M44" s="233"/>
      <c r="N44" s="233"/>
      <c r="O44" s="233"/>
      <c r="P44" s="233"/>
      <c r="Q44" s="233"/>
      <c r="R44" s="233"/>
      <c r="S44" s="233"/>
      <c r="T44" s="233"/>
      <c r="U44" s="233"/>
      <c r="V44" s="233"/>
      <c r="W44" s="233"/>
      <c r="X44" s="233"/>
      <c r="Y44" s="235"/>
      <c r="Z44" s="235"/>
      <c r="AA44" s="233"/>
      <c r="AB44" s="233"/>
      <c r="AC44" s="235"/>
      <c r="AD44" s="235"/>
      <c r="AE44" s="235"/>
      <c r="AF44" s="233"/>
      <c r="AG44" s="233"/>
      <c r="AH44" s="233"/>
    </row>
    <row r="45" spans="1:34" s="126" customFormat="1" ht="51.75" customHeight="1" thickBot="1">
      <c r="A45" s="176" t="s">
        <v>4</v>
      </c>
      <c r="B45" s="543" t="s">
        <v>753</v>
      </c>
      <c r="C45" s="548"/>
      <c r="D45" s="548"/>
      <c r="E45" s="548"/>
      <c r="F45" s="548"/>
      <c r="G45" s="548"/>
      <c r="H45" s="548"/>
      <c r="I45" s="548"/>
      <c r="J45" s="548"/>
      <c r="K45" s="548"/>
      <c r="L45" s="549"/>
      <c r="M45" s="138"/>
      <c r="N45" s="138"/>
      <c r="O45" s="138"/>
      <c r="P45" s="138"/>
      <c r="Q45" s="138"/>
      <c r="R45" s="138"/>
      <c r="S45" s="138"/>
      <c r="T45" s="138"/>
      <c r="U45" s="138"/>
      <c r="V45" s="138"/>
      <c r="W45" s="138"/>
      <c r="X45" s="138"/>
      <c r="Y45" s="2"/>
      <c r="Z45" s="2"/>
      <c r="AA45" s="138"/>
      <c r="AB45" s="138"/>
      <c r="AC45" s="2"/>
      <c r="AD45" s="2"/>
      <c r="AE45" s="2"/>
      <c r="AF45" s="138"/>
      <c r="AG45" s="138"/>
      <c r="AH45" s="138"/>
    </row>
    <row r="46" spans="1:34" ht="15.75" thickBot="1"/>
    <row r="47" spans="1:34" s="125" customFormat="1" ht="96" customHeight="1" thickBot="1">
      <c r="A47" s="192" t="s">
        <v>7</v>
      </c>
      <c r="B47" s="192" t="s">
        <v>8</v>
      </c>
      <c r="C47" s="192" t="s">
        <v>11</v>
      </c>
      <c r="D47" s="192" t="s">
        <v>717</v>
      </c>
      <c r="E47" s="192" t="s">
        <v>751</v>
      </c>
      <c r="F47" s="550" t="s">
        <v>719</v>
      </c>
      <c r="G47" s="550"/>
      <c r="H47" s="550"/>
      <c r="I47" s="550" t="s">
        <v>13</v>
      </c>
      <c r="J47" s="550"/>
      <c r="K47" s="550" t="s">
        <v>14</v>
      </c>
      <c r="L47" s="550"/>
      <c r="M47" s="550" t="s">
        <v>15</v>
      </c>
      <c r="N47" s="550"/>
      <c r="O47" s="550" t="s">
        <v>16</v>
      </c>
      <c r="P47" s="550"/>
      <c r="Q47" s="550" t="s">
        <v>17</v>
      </c>
      <c r="R47" s="550"/>
      <c r="S47" s="550" t="s">
        <v>18</v>
      </c>
      <c r="T47" s="550"/>
      <c r="U47" s="559" t="s">
        <v>19</v>
      </c>
      <c r="V47" s="561"/>
      <c r="W47" s="550" t="s">
        <v>20</v>
      </c>
      <c r="X47" s="550"/>
      <c r="Y47" s="550" t="s">
        <v>21</v>
      </c>
      <c r="Z47" s="550"/>
      <c r="AA47" s="550" t="s">
        <v>22</v>
      </c>
      <c r="AB47" s="550"/>
      <c r="AC47" s="550" t="s">
        <v>720</v>
      </c>
      <c r="AD47" s="550"/>
      <c r="AE47" s="550"/>
      <c r="AF47" s="550" t="s">
        <v>752</v>
      </c>
      <c r="AG47" s="550"/>
      <c r="AH47" s="550"/>
    </row>
    <row r="48" spans="1:34" s="28" customFormat="1" ht="15" customHeight="1" thickBot="1">
      <c r="A48" s="565"/>
      <c r="B48" s="565"/>
      <c r="C48" s="565"/>
      <c r="D48" s="565"/>
      <c r="E48" s="565"/>
      <c r="F48" s="565"/>
      <c r="G48" s="565"/>
      <c r="H48" s="565"/>
      <c r="I48" s="566" t="s">
        <v>722</v>
      </c>
      <c r="J48" s="567"/>
      <c r="K48" s="567"/>
      <c r="L48" s="567"/>
      <c r="M48" s="567"/>
      <c r="N48" s="567"/>
      <c r="O48" s="567"/>
      <c r="P48" s="567"/>
      <c r="Q48" s="567"/>
      <c r="R48" s="567"/>
      <c r="S48" s="567"/>
      <c r="T48" s="567"/>
      <c r="U48" s="567"/>
      <c r="V48" s="567"/>
      <c r="W48" s="567"/>
      <c r="X48" s="567"/>
      <c r="Y48" s="567"/>
      <c r="Z48" s="567"/>
      <c r="AA48" s="567"/>
      <c r="AB48" s="567"/>
      <c r="AC48" s="568"/>
      <c r="AD48" s="568"/>
      <c r="AE48" s="568"/>
      <c r="AF48" s="565"/>
      <c r="AG48" s="565"/>
      <c r="AH48" s="565"/>
    </row>
    <row r="49" spans="1:34" s="37" customFormat="1" ht="21" customHeight="1" thickBot="1">
      <c r="A49" s="176"/>
      <c r="B49" s="176"/>
      <c r="C49" s="176"/>
      <c r="D49" s="176"/>
      <c r="E49" s="176"/>
      <c r="F49" s="176" t="s">
        <v>26</v>
      </c>
      <c r="G49" s="176" t="s">
        <v>24</v>
      </c>
      <c r="H49" s="176" t="s">
        <v>25</v>
      </c>
      <c r="I49" s="176" t="s">
        <v>24</v>
      </c>
      <c r="J49" s="176" t="s">
        <v>25</v>
      </c>
      <c r="K49" s="176" t="s">
        <v>24</v>
      </c>
      <c r="L49" s="176" t="s">
        <v>25</v>
      </c>
      <c r="M49" s="176" t="s">
        <v>24</v>
      </c>
      <c r="N49" s="176" t="s">
        <v>25</v>
      </c>
      <c r="O49" s="176" t="s">
        <v>24</v>
      </c>
      <c r="P49" s="176" t="s">
        <v>25</v>
      </c>
      <c r="Q49" s="176" t="s">
        <v>24</v>
      </c>
      <c r="R49" s="176" t="s">
        <v>25</v>
      </c>
      <c r="S49" s="176" t="s">
        <v>24</v>
      </c>
      <c r="T49" s="176" t="s">
        <v>25</v>
      </c>
      <c r="U49" s="176" t="s">
        <v>24</v>
      </c>
      <c r="V49" s="176" t="s">
        <v>25</v>
      </c>
      <c r="W49" s="176" t="s">
        <v>24</v>
      </c>
      <c r="X49" s="176" t="s">
        <v>25</v>
      </c>
      <c r="Y49" s="192" t="s">
        <v>24</v>
      </c>
      <c r="Z49" s="192" t="s">
        <v>25</v>
      </c>
      <c r="AA49" s="176" t="s">
        <v>24</v>
      </c>
      <c r="AB49" s="176" t="s">
        <v>25</v>
      </c>
      <c r="AC49" s="192" t="s">
        <v>26</v>
      </c>
      <c r="AD49" s="192" t="s">
        <v>24</v>
      </c>
      <c r="AE49" s="192" t="s">
        <v>25</v>
      </c>
      <c r="AF49" s="176" t="s">
        <v>26</v>
      </c>
      <c r="AG49" s="176" t="s">
        <v>24</v>
      </c>
      <c r="AH49" s="176" t="s">
        <v>25</v>
      </c>
    </row>
    <row r="50" spans="1:34" s="28" customFormat="1" ht="28.5" customHeight="1" thickBot="1">
      <c r="A50" s="190" t="s">
        <v>723</v>
      </c>
      <c r="B50" s="190" t="s">
        <v>724</v>
      </c>
      <c r="C50" s="176" t="s">
        <v>725</v>
      </c>
      <c r="D50" s="190"/>
      <c r="E50" s="190"/>
      <c r="F50" s="190"/>
      <c r="G50" s="190"/>
      <c r="H50" s="190"/>
      <c r="I50" s="190">
        <v>0</v>
      </c>
      <c r="J50" s="190">
        <v>0</v>
      </c>
      <c r="K50" s="190">
        <v>0</v>
      </c>
      <c r="L50" s="190">
        <v>0</v>
      </c>
      <c r="M50" s="190">
        <v>0</v>
      </c>
      <c r="N50" s="190">
        <v>0</v>
      </c>
      <c r="O50" s="190">
        <v>0</v>
      </c>
      <c r="P50" s="190">
        <v>1</v>
      </c>
      <c r="Q50" s="190">
        <v>0</v>
      </c>
      <c r="R50" s="190">
        <v>14</v>
      </c>
      <c r="S50" s="190">
        <v>1</v>
      </c>
      <c r="T50" s="190">
        <v>27</v>
      </c>
      <c r="U50" s="190">
        <v>1</v>
      </c>
      <c r="V50" s="190">
        <v>32</v>
      </c>
      <c r="W50" s="190">
        <v>1</v>
      </c>
      <c r="X50" s="190">
        <v>24</v>
      </c>
      <c r="Y50" s="238">
        <v>0</v>
      </c>
      <c r="Z50" s="238">
        <v>19</v>
      </c>
      <c r="AA50" s="190">
        <v>0</v>
      </c>
      <c r="AB50" s="190">
        <v>0</v>
      </c>
      <c r="AC50" s="238">
        <v>120</v>
      </c>
      <c r="AD50" s="239">
        <v>3</v>
      </c>
      <c r="AE50" s="239">
        <v>117</v>
      </c>
      <c r="AF50" s="190"/>
      <c r="AG50" s="190"/>
      <c r="AH50" s="190"/>
    </row>
    <row r="51" spans="1:34" s="28" customFormat="1" ht="28.5" customHeight="1" thickBot="1">
      <c r="A51" s="190" t="s">
        <v>726</v>
      </c>
      <c r="B51" s="190" t="s">
        <v>727</v>
      </c>
      <c r="C51" s="176" t="s">
        <v>725</v>
      </c>
      <c r="D51" s="190"/>
      <c r="E51" s="190"/>
      <c r="F51" s="190"/>
      <c r="G51" s="190"/>
      <c r="H51" s="190"/>
      <c r="I51" s="190">
        <v>0</v>
      </c>
      <c r="J51" s="190">
        <v>0</v>
      </c>
      <c r="K51" s="190">
        <v>0</v>
      </c>
      <c r="L51" s="190">
        <v>0</v>
      </c>
      <c r="M51" s="190">
        <v>0</v>
      </c>
      <c r="N51" s="190">
        <v>0</v>
      </c>
      <c r="O51" s="190">
        <v>0</v>
      </c>
      <c r="P51" s="190">
        <v>0</v>
      </c>
      <c r="Q51" s="190">
        <v>0</v>
      </c>
      <c r="R51" s="238">
        <v>0</v>
      </c>
      <c r="S51" s="190">
        <v>0</v>
      </c>
      <c r="T51" s="190">
        <v>0</v>
      </c>
      <c r="U51" s="190">
        <v>0</v>
      </c>
      <c r="V51" s="190">
        <v>1</v>
      </c>
      <c r="W51" s="190">
        <v>0</v>
      </c>
      <c r="X51" s="190">
        <v>1</v>
      </c>
      <c r="Y51" s="238">
        <v>0</v>
      </c>
      <c r="Z51" s="238">
        <v>0</v>
      </c>
      <c r="AA51" s="190">
        <v>0</v>
      </c>
      <c r="AB51" s="190">
        <v>0</v>
      </c>
      <c r="AC51" s="238">
        <v>2</v>
      </c>
      <c r="AD51" s="239">
        <v>0</v>
      </c>
      <c r="AE51" s="239">
        <v>2</v>
      </c>
      <c r="AF51" s="190"/>
      <c r="AG51" s="190"/>
      <c r="AH51" s="190"/>
    </row>
    <row r="52" spans="1:34" s="28" customFormat="1" ht="28.5" customHeight="1" thickBot="1">
      <c r="A52" s="190" t="s">
        <v>728</v>
      </c>
      <c r="B52" s="240" t="s">
        <v>729</v>
      </c>
      <c r="C52" s="176" t="s">
        <v>725</v>
      </c>
      <c r="D52" s="190"/>
      <c r="E52" s="190"/>
      <c r="F52" s="190"/>
      <c r="G52" s="190"/>
      <c r="H52" s="190"/>
      <c r="I52" s="190">
        <v>0</v>
      </c>
      <c r="J52" s="190">
        <v>0</v>
      </c>
      <c r="K52" s="190">
        <v>0</v>
      </c>
      <c r="L52" s="190">
        <v>0</v>
      </c>
      <c r="M52" s="190">
        <v>0</v>
      </c>
      <c r="N52" s="190">
        <v>0</v>
      </c>
      <c r="O52" s="190">
        <v>0</v>
      </c>
      <c r="P52" s="190">
        <v>0</v>
      </c>
      <c r="Q52" s="190">
        <v>3</v>
      </c>
      <c r="R52" s="190">
        <v>16</v>
      </c>
      <c r="S52" s="190">
        <v>3</v>
      </c>
      <c r="T52" s="190">
        <v>26</v>
      </c>
      <c r="U52" s="190">
        <v>3</v>
      </c>
      <c r="V52" s="190">
        <v>67</v>
      </c>
      <c r="W52" s="190">
        <v>4</v>
      </c>
      <c r="X52" s="190">
        <v>63</v>
      </c>
      <c r="Y52" s="238">
        <v>0</v>
      </c>
      <c r="Z52" s="238">
        <v>18</v>
      </c>
      <c r="AA52" s="190">
        <v>0</v>
      </c>
      <c r="AB52" s="190">
        <v>0</v>
      </c>
      <c r="AC52" s="238">
        <v>203</v>
      </c>
      <c r="AD52" s="239">
        <v>13</v>
      </c>
      <c r="AE52" s="239">
        <v>190</v>
      </c>
      <c r="AF52" s="190"/>
      <c r="AG52" s="190"/>
      <c r="AH52" s="190"/>
    </row>
    <row r="53" spans="1:34" s="28" customFormat="1" ht="45.75" customHeight="1" thickBot="1">
      <c r="A53" s="190" t="s">
        <v>736</v>
      </c>
      <c r="B53" s="190" t="s">
        <v>737</v>
      </c>
      <c r="C53" s="176" t="s">
        <v>725</v>
      </c>
      <c r="D53" s="190"/>
      <c r="E53" s="190"/>
      <c r="F53" s="190"/>
      <c r="G53" s="190"/>
      <c r="H53" s="190"/>
      <c r="I53" s="190">
        <v>0</v>
      </c>
      <c r="J53" s="190">
        <v>0</v>
      </c>
      <c r="K53" s="190">
        <v>0</v>
      </c>
      <c r="L53" s="190">
        <v>0</v>
      </c>
      <c r="M53" s="190">
        <v>0</v>
      </c>
      <c r="N53" s="190">
        <v>0</v>
      </c>
      <c r="O53" s="190">
        <v>2</v>
      </c>
      <c r="P53" s="190">
        <v>38</v>
      </c>
      <c r="Q53" s="190">
        <v>19</v>
      </c>
      <c r="R53" s="190">
        <v>206</v>
      </c>
      <c r="S53" s="190">
        <v>60</v>
      </c>
      <c r="T53" s="190">
        <v>638</v>
      </c>
      <c r="U53" s="190">
        <v>47</v>
      </c>
      <c r="V53" s="190">
        <v>623</v>
      </c>
      <c r="W53" s="190">
        <v>37</v>
      </c>
      <c r="X53" s="190">
        <v>674</v>
      </c>
      <c r="Y53" s="238">
        <v>25</v>
      </c>
      <c r="Z53" s="238">
        <v>322</v>
      </c>
      <c r="AA53" s="190">
        <v>1</v>
      </c>
      <c r="AB53" s="190">
        <v>58</v>
      </c>
      <c r="AC53" s="239">
        <v>2750</v>
      </c>
      <c r="AD53" s="239">
        <v>191</v>
      </c>
      <c r="AE53" s="239">
        <v>2559</v>
      </c>
      <c r="AF53" s="190"/>
      <c r="AG53" s="190"/>
      <c r="AH53" s="190"/>
    </row>
    <row r="54" spans="1:34" s="28" customFormat="1" ht="91.5" customHeight="1" thickBot="1">
      <c r="A54" s="190" t="s">
        <v>738</v>
      </c>
      <c r="B54" s="190" t="s">
        <v>739</v>
      </c>
      <c r="C54" s="176" t="s">
        <v>725</v>
      </c>
      <c r="D54" s="190"/>
      <c r="E54" s="190"/>
      <c r="F54" s="190"/>
      <c r="G54" s="190"/>
      <c r="H54" s="190"/>
      <c r="I54" s="190">
        <v>0</v>
      </c>
      <c r="J54" s="190">
        <v>0</v>
      </c>
      <c r="K54" s="190">
        <v>0</v>
      </c>
      <c r="L54" s="190">
        <v>0</v>
      </c>
      <c r="M54" s="190">
        <v>0</v>
      </c>
      <c r="N54" s="190">
        <v>0</v>
      </c>
      <c r="O54" s="190">
        <v>0</v>
      </c>
      <c r="P54" s="190">
        <v>0</v>
      </c>
      <c r="Q54" s="190">
        <v>2</v>
      </c>
      <c r="R54" s="190">
        <v>34</v>
      </c>
      <c r="S54" s="190">
        <v>25</v>
      </c>
      <c r="T54" s="190">
        <v>216</v>
      </c>
      <c r="U54" s="190">
        <v>12</v>
      </c>
      <c r="V54" s="190">
        <v>206</v>
      </c>
      <c r="W54" s="190">
        <v>17</v>
      </c>
      <c r="X54" s="190">
        <v>324</v>
      </c>
      <c r="Y54" s="238">
        <v>9</v>
      </c>
      <c r="Z54" s="238">
        <v>131</v>
      </c>
      <c r="AA54" s="190">
        <v>0</v>
      </c>
      <c r="AB54" s="190">
        <v>19</v>
      </c>
      <c r="AC54" s="239">
        <v>995</v>
      </c>
      <c r="AD54" s="239">
        <v>65</v>
      </c>
      <c r="AE54" s="239">
        <v>930</v>
      </c>
      <c r="AF54" s="190"/>
      <c r="AG54" s="190"/>
      <c r="AH54" s="190"/>
    </row>
    <row r="55" spans="1:34" s="28" customFormat="1" ht="67.5" customHeight="1" thickBot="1">
      <c r="A55" s="190" t="s">
        <v>740</v>
      </c>
      <c r="B55" s="190" t="s">
        <v>741</v>
      </c>
      <c r="C55" s="176" t="s">
        <v>725</v>
      </c>
      <c r="D55" s="190"/>
      <c r="E55" s="190"/>
      <c r="F55" s="190"/>
      <c r="G55" s="190"/>
      <c r="H55" s="190"/>
      <c r="I55" s="190">
        <v>0</v>
      </c>
      <c r="J55" s="190">
        <v>0</v>
      </c>
      <c r="K55" s="190">
        <v>0</v>
      </c>
      <c r="L55" s="190">
        <v>0</v>
      </c>
      <c r="M55" s="190">
        <v>0</v>
      </c>
      <c r="N55" s="190">
        <v>0</v>
      </c>
      <c r="O55" s="190">
        <v>0</v>
      </c>
      <c r="P55" s="190">
        <v>0</v>
      </c>
      <c r="Q55" s="190">
        <v>4</v>
      </c>
      <c r="R55" s="190">
        <v>55</v>
      </c>
      <c r="S55" s="190">
        <v>0</v>
      </c>
      <c r="T55" s="190">
        <v>0</v>
      </c>
      <c r="U55" s="190">
        <v>119</v>
      </c>
      <c r="V55" s="212">
        <v>1541</v>
      </c>
      <c r="W55" s="190">
        <v>0</v>
      </c>
      <c r="X55" s="190">
        <v>0</v>
      </c>
      <c r="Y55" s="238">
        <v>0</v>
      </c>
      <c r="Z55" s="238">
        <v>0</v>
      </c>
      <c r="AA55" s="190">
        <v>59</v>
      </c>
      <c r="AB55" s="190">
        <v>1100</v>
      </c>
      <c r="AC55" s="239">
        <v>2878</v>
      </c>
      <c r="AD55" s="239">
        <v>182</v>
      </c>
      <c r="AE55" s="239">
        <v>2696</v>
      </c>
      <c r="AF55" s="190"/>
      <c r="AG55" s="190"/>
      <c r="AH55" s="190"/>
    </row>
    <row r="56" spans="1:34" s="28" customFormat="1" ht="48.75" customHeight="1" thickBot="1">
      <c r="A56" s="190" t="s">
        <v>743</v>
      </c>
      <c r="B56" s="190" t="s">
        <v>744</v>
      </c>
      <c r="C56" s="176" t="s">
        <v>725</v>
      </c>
      <c r="D56" s="190"/>
      <c r="E56" s="190"/>
      <c r="F56" s="190"/>
      <c r="G56" s="190"/>
      <c r="H56" s="190"/>
      <c r="I56" s="190">
        <v>0</v>
      </c>
      <c r="J56" s="190">
        <v>0</v>
      </c>
      <c r="K56" s="190">
        <v>0</v>
      </c>
      <c r="L56" s="190">
        <v>0</v>
      </c>
      <c r="M56" s="190">
        <v>0</v>
      </c>
      <c r="N56" s="190">
        <v>0</v>
      </c>
      <c r="O56" s="190">
        <v>0</v>
      </c>
      <c r="P56" s="190">
        <v>0</v>
      </c>
      <c r="Q56" s="190">
        <v>0</v>
      </c>
      <c r="R56" s="190">
        <v>29</v>
      </c>
      <c r="S56" s="190">
        <v>0</v>
      </c>
      <c r="T56" s="190">
        <v>0</v>
      </c>
      <c r="U56" s="190">
        <v>0</v>
      </c>
      <c r="V56" s="190">
        <v>693</v>
      </c>
      <c r="W56" s="190">
        <v>0</v>
      </c>
      <c r="X56" s="190">
        <v>0</v>
      </c>
      <c r="Y56" s="238">
        <v>0</v>
      </c>
      <c r="Z56" s="238">
        <v>0</v>
      </c>
      <c r="AA56" s="190">
        <v>0</v>
      </c>
      <c r="AB56" s="190">
        <v>193</v>
      </c>
      <c r="AC56" s="238">
        <v>915</v>
      </c>
      <c r="AD56" s="239">
        <v>0</v>
      </c>
      <c r="AE56" s="239">
        <v>915</v>
      </c>
      <c r="AF56" s="190"/>
      <c r="AG56" s="190"/>
      <c r="AH56" s="190"/>
    </row>
    <row r="57" spans="1:34" s="28" customFormat="1" ht="60.75" customHeight="1" thickBot="1">
      <c r="A57" s="190" t="s">
        <v>745</v>
      </c>
      <c r="B57" s="190" t="s">
        <v>746</v>
      </c>
      <c r="C57" s="176" t="s">
        <v>725</v>
      </c>
      <c r="D57" s="190"/>
      <c r="E57" s="190"/>
      <c r="F57" s="190"/>
      <c r="G57" s="190"/>
      <c r="H57" s="190"/>
      <c r="I57" s="190">
        <v>0</v>
      </c>
      <c r="J57" s="190">
        <v>0</v>
      </c>
      <c r="K57" s="190">
        <v>0</v>
      </c>
      <c r="L57" s="190">
        <v>0</v>
      </c>
      <c r="M57" s="190">
        <v>0</v>
      </c>
      <c r="N57" s="190">
        <v>0</v>
      </c>
      <c r="O57" s="190">
        <v>0</v>
      </c>
      <c r="P57" s="190">
        <v>0</v>
      </c>
      <c r="Q57" s="190">
        <v>0</v>
      </c>
      <c r="R57" s="190">
        <v>0</v>
      </c>
      <c r="S57" s="190">
        <v>0</v>
      </c>
      <c r="T57" s="190">
        <v>0</v>
      </c>
      <c r="U57" s="190">
        <v>0</v>
      </c>
      <c r="V57" s="190">
        <v>0</v>
      </c>
      <c r="W57" s="190">
        <v>0</v>
      </c>
      <c r="X57" s="190">
        <v>0</v>
      </c>
      <c r="Y57" s="238">
        <v>0</v>
      </c>
      <c r="Z57" s="238">
        <v>0</v>
      </c>
      <c r="AA57" s="190">
        <v>0</v>
      </c>
      <c r="AB57" s="190">
        <v>0</v>
      </c>
      <c r="AC57" s="238">
        <v>0</v>
      </c>
      <c r="AD57" s="239">
        <v>0</v>
      </c>
      <c r="AE57" s="239">
        <v>0</v>
      </c>
      <c r="AF57" s="190"/>
      <c r="AG57" s="190"/>
      <c r="AH57" s="190"/>
    </row>
    <row r="58" spans="1:34" s="28" customFormat="1" ht="78" customHeight="1" thickBot="1">
      <c r="A58" s="190" t="s">
        <v>747</v>
      </c>
      <c r="B58" s="190" t="s">
        <v>748</v>
      </c>
      <c r="C58" s="176" t="s">
        <v>725</v>
      </c>
      <c r="D58" s="190"/>
      <c r="E58" s="190"/>
      <c r="F58" s="190"/>
      <c r="G58" s="190"/>
      <c r="H58" s="190"/>
      <c r="I58" s="190">
        <v>0</v>
      </c>
      <c r="J58" s="190">
        <v>0</v>
      </c>
      <c r="K58" s="190">
        <v>0</v>
      </c>
      <c r="L58" s="190">
        <v>0</v>
      </c>
      <c r="M58" s="190">
        <v>0</v>
      </c>
      <c r="N58" s="190">
        <v>0</v>
      </c>
      <c r="O58" s="190">
        <v>0</v>
      </c>
      <c r="P58" s="190">
        <v>0</v>
      </c>
      <c r="Q58" s="190">
        <v>0</v>
      </c>
      <c r="R58" s="190">
        <v>5</v>
      </c>
      <c r="S58" s="190">
        <v>0</v>
      </c>
      <c r="T58" s="190">
        <v>0</v>
      </c>
      <c r="U58" s="190">
        <v>19</v>
      </c>
      <c r="V58" s="190">
        <v>211</v>
      </c>
      <c r="W58" s="190">
        <v>0</v>
      </c>
      <c r="X58" s="190">
        <v>0</v>
      </c>
      <c r="Y58" s="238">
        <v>0</v>
      </c>
      <c r="Z58" s="238">
        <v>0</v>
      </c>
      <c r="AA58" s="190">
        <v>23</v>
      </c>
      <c r="AB58" s="190">
        <v>479</v>
      </c>
      <c r="AC58" s="238">
        <v>737</v>
      </c>
      <c r="AD58" s="239">
        <v>42</v>
      </c>
      <c r="AE58" s="239">
        <v>695</v>
      </c>
      <c r="AF58" s="190"/>
      <c r="AG58" s="190"/>
      <c r="AH58" s="190"/>
    </row>
    <row r="59" spans="1:34" ht="15.75" thickBot="1"/>
    <row r="60" spans="1:34" ht="15" customHeight="1" thickBot="1">
      <c r="A60" s="234" t="s">
        <v>1</v>
      </c>
      <c r="B60" s="569" t="s">
        <v>715</v>
      </c>
      <c r="C60" s="570"/>
      <c r="D60" s="570"/>
      <c r="E60" s="570"/>
      <c r="F60" s="570"/>
      <c r="G60" s="570"/>
      <c r="H60" s="570"/>
      <c r="I60" s="570"/>
      <c r="J60" s="570"/>
      <c r="K60" s="570"/>
      <c r="L60" s="571"/>
      <c r="M60" s="233"/>
      <c r="N60" s="233"/>
      <c r="O60" s="233"/>
      <c r="P60" s="233"/>
      <c r="Q60" s="233"/>
      <c r="R60" s="233"/>
      <c r="S60" s="233"/>
      <c r="T60" s="233"/>
      <c r="U60" s="233"/>
      <c r="V60" s="233"/>
      <c r="W60" s="233"/>
      <c r="X60" s="233"/>
      <c r="Y60" s="235"/>
      <c r="Z60" s="235"/>
      <c r="AA60" s="233"/>
      <c r="AB60" s="233"/>
      <c r="AC60" s="235"/>
      <c r="AD60" s="235"/>
      <c r="AE60" s="235"/>
      <c r="AF60" s="233"/>
      <c r="AG60" s="233"/>
      <c r="AH60" s="233"/>
    </row>
    <row r="61" spans="1:34" s="126" customFormat="1" ht="51" customHeight="1" thickBot="1">
      <c r="A61" s="176" t="s">
        <v>4</v>
      </c>
      <c r="B61" s="543" t="s">
        <v>754</v>
      </c>
      <c r="C61" s="548"/>
      <c r="D61" s="548"/>
      <c r="E61" s="548"/>
      <c r="F61" s="548"/>
      <c r="G61" s="548"/>
      <c r="H61" s="548"/>
      <c r="I61" s="548"/>
      <c r="J61" s="548"/>
      <c r="K61" s="548"/>
      <c r="L61" s="549"/>
      <c r="M61" s="138"/>
      <c r="N61" s="138"/>
      <c r="O61" s="138"/>
      <c r="P61" s="138"/>
      <c r="Q61" s="138"/>
      <c r="R61" s="138"/>
      <c r="S61" s="138"/>
      <c r="T61" s="138"/>
      <c r="U61" s="138"/>
      <c r="V61" s="138"/>
      <c r="W61" s="138"/>
      <c r="X61" s="138"/>
      <c r="Y61" s="2"/>
      <c r="Z61" s="2"/>
      <c r="AA61" s="138"/>
      <c r="AB61" s="138"/>
      <c r="AC61" s="2"/>
      <c r="AD61" s="2"/>
      <c r="AE61" s="2"/>
      <c r="AF61" s="138"/>
      <c r="AG61" s="138"/>
      <c r="AH61" s="138"/>
    </row>
    <row r="62" spans="1:34" ht="15.75" thickBot="1"/>
    <row r="63" spans="1:34" s="125" customFormat="1" ht="96" customHeight="1" thickBot="1">
      <c r="A63" s="192" t="s">
        <v>7</v>
      </c>
      <c r="B63" s="192" t="s">
        <v>8</v>
      </c>
      <c r="C63" s="192" t="s">
        <v>11</v>
      </c>
      <c r="D63" s="192" t="s">
        <v>717</v>
      </c>
      <c r="E63" s="192" t="s">
        <v>751</v>
      </c>
      <c r="F63" s="550" t="s">
        <v>719</v>
      </c>
      <c r="G63" s="550"/>
      <c r="H63" s="550"/>
      <c r="I63" s="550" t="s">
        <v>13</v>
      </c>
      <c r="J63" s="550"/>
      <c r="K63" s="550" t="s">
        <v>14</v>
      </c>
      <c r="L63" s="550"/>
      <c r="M63" s="550" t="s">
        <v>15</v>
      </c>
      <c r="N63" s="550"/>
      <c r="O63" s="550" t="s">
        <v>16</v>
      </c>
      <c r="P63" s="550"/>
      <c r="Q63" s="550" t="s">
        <v>17</v>
      </c>
      <c r="R63" s="550"/>
      <c r="S63" s="550" t="s">
        <v>18</v>
      </c>
      <c r="T63" s="550"/>
      <c r="U63" s="559" t="s">
        <v>19</v>
      </c>
      <c r="V63" s="561"/>
      <c r="W63" s="550" t="s">
        <v>20</v>
      </c>
      <c r="X63" s="550"/>
      <c r="Y63" s="550" t="s">
        <v>21</v>
      </c>
      <c r="Z63" s="550"/>
      <c r="AA63" s="550" t="s">
        <v>22</v>
      </c>
      <c r="AB63" s="550"/>
      <c r="AC63" s="550" t="s">
        <v>720</v>
      </c>
      <c r="AD63" s="550"/>
      <c r="AE63" s="550"/>
      <c r="AF63" s="550" t="s">
        <v>752</v>
      </c>
      <c r="AG63" s="550"/>
      <c r="AH63" s="550"/>
    </row>
    <row r="64" spans="1:34" s="28" customFormat="1" ht="15" customHeight="1" thickBot="1">
      <c r="A64" s="565"/>
      <c r="B64" s="565"/>
      <c r="C64" s="565"/>
      <c r="D64" s="565"/>
      <c r="E64" s="565"/>
      <c r="F64" s="565"/>
      <c r="G64" s="565"/>
      <c r="H64" s="565"/>
      <c r="I64" s="566" t="s">
        <v>722</v>
      </c>
      <c r="J64" s="567"/>
      <c r="K64" s="567"/>
      <c r="L64" s="567"/>
      <c r="M64" s="567"/>
      <c r="N64" s="567"/>
      <c r="O64" s="567"/>
      <c r="P64" s="567"/>
      <c r="Q64" s="567"/>
      <c r="R64" s="567"/>
      <c r="S64" s="567"/>
      <c r="T64" s="567"/>
      <c r="U64" s="567"/>
      <c r="V64" s="567"/>
      <c r="W64" s="567"/>
      <c r="X64" s="567"/>
      <c r="Y64" s="567"/>
      <c r="Z64" s="567"/>
      <c r="AA64" s="567"/>
      <c r="AB64" s="567"/>
      <c r="AC64" s="568"/>
      <c r="AD64" s="568"/>
      <c r="AE64" s="568"/>
      <c r="AF64" s="565"/>
      <c r="AG64" s="565"/>
      <c r="AH64" s="565"/>
    </row>
    <row r="65" spans="1:34" s="37" customFormat="1" ht="28.5" customHeight="1" thickBot="1">
      <c r="A65" s="176"/>
      <c r="B65" s="176"/>
      <c r="C65" s="176"/>
      <c r="D65" s="176"/>
      <c r="E65" s="176"/>
      <c r="F65" s="176" t="s">
        <v>26</v>
      </c>
      <c r="G65" s="176" t="s">
        <v>24</v>
      </c>
      <c r="H65" s="176" t="s">
        <v>25</v>
      </c>
      <c r="I65" s="176" t="s">
        <v>24</v>
      </c>
      <c r="J65" s="176" t="s">
        <v>25</v>
      </c>
      <c r="K65" s="176" t="s">
        <v>24</v>
      </c>
      <c r="L65" s="176" t="s">
        <v>25</v>
      </c>
      <c r="M65" s="176" t="s">
        <v>24</v>
      </c>
      <c r="N65" s="176" t="s">
        <v>25</v>
      </c>
      <c r="O65" s="176" t="s">
        <v>24</v>
      </c>
      <c r="P65" s="176" t="s">
        <v>25</v>
      </c>
      <c r="Q65" s="176" t="s">
        <v>24</v>
      </c>
      <c r="R65" s="176" t="s">
        <v>25</v>
      </c>
      <c r="S65" s="176" t="s">
        <v>24</v>
      </c>
      <c r="T65" s="176" t="s">
        <v>25</v>
      </c>
      <c r="U65" s="176" t="s">
        <v>24</v>
      </c>
      <c r="V65" s="176" t="s">
        <v>25</v>
      </c>
      <c r="W65" s="176" t="s">
        <v>24</v>
      </c>
      <c r="X65" s="176" t="s">
        <v>25</v>
      </c>
      <c r="Y65" s="192" t="s">
        <v>24</v>
      </c>
      <c r="Z65" s="192" t="s">
        <v>25</v>
      </c>
      <c r="AA65" s="176" t="s">
        <v>24</v>
      </c>
      <c r="AB65" s="176" t="s">
        <v>25</v>
      </c>
      <c r="AC65" s="192" t="s">
        <v>26</v>
      </c>
      <c r="AD65" s="192" t="s">
        <v>24</v>
      </c>
      <c r="AE65" s="192" t="s">
        <v>25</v>
      </c>
      <c r="AF65" s="176" t="s">
        <v>26</v>
      </c>
      <c r="AG65" s="176" t="s">
        <v>24</v>
      </c>
      <c r="AH65" s="176" t="s">
        <v>25</v>
      </c>
    </row>
    <row r="66" spans="1:34" s="28" customFormat="1" ht="36" customHeight="1" thickBot="1">
      <c r="A66" s="190" t="s">
        <v>723</v>
      </c>
      <c r="B66" s="190" t="s">
        <v>724</v>
      </c>
      <c r="C66" s="176" t="s">
        <v>725</v>
      </c>
      <c r="D66" s="190"/>
      <c r="E66" s="190"/>
      <c r="F66" s="190"/>
      <c r="G66" s="190"/>
      <c r="H66" s="190"/>
      <c r="I66" s="190">
        <v>0</v>
      </c>
      <c r="J66" s="190">
        <v>0</v>
      </c>
      <c r="K66" s="190">
        <v>0</v>
      </c>
      <c r="L66" s="190">
        <v>0</v>
      </c>
      <c r="M66" s="190">
        <v>0</v>
      </c>
      <c r="N66" s="190">
        <v>0</v>
      </c>
      <c r="O66" s="190">
        <v>0</v>
      </c>
      <c r="P66" s="190">
        <v>0</v>
      </c>
      <c r="Q66" s="190">
        <v>0</v>
      </c>
      <c r="R66" s="190">
        <v>0</v>
      </c>
      <c r="S66" s="190">
        <v>0</v>
      </c>
      <c r="T66" s="190">
        <v>0</v>
      </c>
      <c r="U66" s="190">
        <v>0</v>
      </c>
      <c r="V66" s="190">
        <v>0</v>
      </c>
      <c r="W66" s="190">
        <v>0</v>
      </c>
      <c r="X66" s="190">
        <v>0</v>
      </c>
      <c r="Y66" s="238">
        <v>0</v>
      </c>
      <c r="Z66" s="238">
        <v>0</v>
      </c>
      <c r="AA66" s="190">
        <v>0</v>
      </c>
      <c r="AB66" s="190">
        <v>0</v>
      </c>
      <c r="AC66" s="238">
        <v>0</v>
      </c>
      <c r="AD66" s="239">
        <v>0</v>
      </c>
      <c r="AE66" s="239">
        <v>0</v>
      </c>
      <c r="AF66" s="190"/>
      <c r="AG66" s="190"/>
      <c r="AH66" s="190"/>
    </row>
    <row r="67" spans="1:34" s="28" customFormat="1" ht="42.75" customHeight="1" thickBot="1">
      <c r="A67" s="190" t="s">
        <v>726</v>
      </c>
      <c r="B67" s="190" t="s">
        <v>727</v>
      </c>
      <c r="C67" s="176" t="s">
        <v>725</v>
      </c>
      <c r="D67" s="190"/>
      <c r="E67" s="190"/>
      <c r="F67" s="190"/>
      <c r="G67" s="190"/>
      <c r="H67" s="190"/>
      <c r="I67" s="190">
        <v>0</v>
      </c>
      <c r="J67" s="190">
        <v>0</v>
      </c>
      <c r="K67" s="190">
        <v>0</v>
      </c>
      <c r="L67" s="190">
        <v>0</v>
      </c>
      <c r="M67" s="190">
        <v>0</v>
      </c>
      <c r="N67" s="190">
        <v>0</v>
      </c>
      <c r="O67" s="190">
        <v>0</v>
      </c>
      <c r="P67" s="190">
        <v>0</v>
      </c>
      <c r="Q67" s="190">
        <v>0</v>
      </c>
      <c r="R67" s="190">
        <v>0</v>
      </c>
      <c r="S67" s="190">
        <v>0</v>
      </c>
      <c r="T67" s="190">
        <v>0</v>
      </c>
      <c r="U67" s="190">
        <v>0</v>
      </c>
      <c r="V67" s="190">
        <v>1</v>
      </c>
      <c r="W67" s="190">
        <v>0</v>
      </c>
      <c r="X67" s="190">
        <v>0</v>
      </c>
      <c r="Y67" s="238">
        <v>0</v>
      </c>
      <c r="Z67" s="238">
        <v>0</v>
      </c>
      <c r="AA67" s="190">
        <v>0</v>
      </c>
      <c r="AB67" s="190">
        <v>0</v>
      </c>
      <c r="AC67" s="238">
        <v>1</v>
      </c>
      <c r="AD67" s="239">
        <v>0</v>
      </c>
      <c r="AE67" s="239">
        <v>1</v>
      </c>
      <c r="AF67" s="190"/>
      <c r="AG67" s="190"/>
      <c r="AH67" s="190"/>
    </row>
    <row r="68" spans="1:34" s="28" customFormat="1" ht="36.75" customHeight="1" thickBot="1">
      <c r="A68" s="190" t="s">
        <v>728</v>
      </c>
      <c r="B68" s="190" t="s">
        <v>729</v>
      </c>
      <c r="C68" s="176" t="s">
        <v>725</v>
      </c>
      <c r="D68" s="190"/>
      <c r="E68" s="190"/>
      <c r="F68" s="190"/>
      <c r="G68" s="190"/>
      <c r="H68" s="190"/>
      <c r="I68" s="190">
        <v>0</v>
      </c>
      <c r="J68" s="190">
        <v>0</v>
      </c>
      <c r="K68" s="190">
        <v>0</v>
      </c>
      <c r="L68" s="190">
        <v>0</v>
      </c>
      <c r="M68" s="190">
        <v>0</v>
      </c>
      <c r="N68" s="190">
        <v>0</v>
      </c>
      <c r="O68" s="190">
        <v>881</v>
      </c>
      <c r="P68" s="190">
        <v>868</v>
      </c>
      <c r="Q68" s="190">
        <v>1665</v>
      </c>
      <c r="R68" s="190">
        <v>2228</v>
      </c>
      <c r="S68" s="190">
        <v>768</v>
      </c>
      <c r="T68" s="190">
        <v>1436</v>
      </c>
      <c r="U68" s="190">
        <v>1082</v>
      </c>
      <c r="V68" s="190">
        <v>1293</v>
      </c>
      <c r="W68" s="190">
        <v>612</v>
      </c>
      <c r="X68" s="190">
        <v>747</v>
      </c>
      <c r="Y68" s="238">
        <v>141</v>
      </c>
      <c r="Z68" s="238">
        <v>423</v>
      </c>
      <c r="AA68" s="190">
        <v>224</v>
      </c>
      <c r="AB68" s="190">
        <v>181</v>
      </c>
      <c r="AC68" s="238">
        <v>12549</v>
      </c>
      <c r="AD68" s="239">
        <v>5373</v>
      </c>
      <c r="AE68" s="239">
        <v>7176</v>
      </c>
      <c r="AF68" s="190"/>
      <c r="AG68" s="190"/>
      <c r="AH68" s="190"/>
    </row>
    <row r="69" spans="1:34" s="28" customFormat="1" ht="54.75" customHeight="1" thickBot="1">
      <c r="A69" s="190" t="s">
        <v>736</v>
      </c>
      <c r="B69" s="190" t="s">
        <v>737</v>
      </c>
      <c r="C69" s="176" t="s">
        <v>725</v>
      </c>
      <c r="D69" s="190"/>
      <c r="E69" s="190"/>
      <c r="F69" s="190"/>
      <c r="G69" s="190"/>
      <c r="H69" s="190"/>
      <c r="I69" s="190">
        <v>0</v>
      </c>
      <c r="J69" s="190">
        <v>0</v>
      </c>
      <c r="K69" s="190">
        <v>0</v>
      </c>
      <c r="L69" s="190">
        <v>0</v>
      </c>
      <c r="M69" s="190">
        <v>1</v>
      </c>
      <c r="N69" s="190">
        <v>1</v>
      </c>
      <c r="O69" s="190">
        <v>16</v>
      </c>
      <c r="P69" s="190">
        <v>25</v>
      </c>
      <c r="Q69" s="190">
        <v>134</v>
      </c>
      <c r="R69" s="190">
        <v>170</v>
      </c>
      <c r="S69" s="190">
        <v>27</v>
      </c>
      <c r="T69" s="190">
        <v>35</v>
      </c>
      <c r="U69" s="190">
        <v>79</v>
      </c>
      <c r="V69" s="190">
        <v>118</v>
      </c>
      <c r="W69" s="190">
        <v>30</v>
      </c>
      <c r="X69" s="190">
        <v>48</v>
      </c>
      <c r="Y69" s="238">
        <v>31</v>
      </c>
      <c r="Z69" s="238">
        <v>38</v>
      </c>
      <c r="AA69" s="190">
        <v>49</v>
      </c>
      <c r="AB69" s="190">
        <v>83</v>
      </c>
      <c r="AC69" s="238">
        <v>885</v>
      </c>
      <c r="AD69" s="239">
        <v>367</v>
      </c>
      <c r="AE69" s="239">
        <v>518</v>
      </c>
      <c r="AF69" s="190"/>
      <c r="AG69" s="190"/>
      <c r="AH69" s="190"/>
    </row>
    <row r="70" spans="1:34" s="28" customFormat="1" ht="89.25" customHeight="1" thickBot="1">
      <c r="A70" s="190" t="s">
        <v>738</v>
      </c>
      <c r="B70" s="190" t="s">
        <v>739</v>
      </c>
      <c r="C70" s="176" t="s">
        <v>725</v>
      </c>
      <c r="D70" s="190"/>
      <c r="E70" s="190"/>
      <c r="F70" s="190"/>
      <c r="G70" s="190"/>
      <c r="H70" s="190"/>
      <c r="I70" s="190">
        <v>0</v>
      </c>
      <c r="J70" s="190">
        <v>0</v>
      </c>
      <c r="K70" s="190">
        <v>0</v>
      </c>
      <c r="L70" s="190">
        <v>0</v>
      </c>
      <c r="M70" s="190">
        <v>0</v>
      </c>
      <c r="N70" s="190">
        <v>0</v>
      </c>
      <c r="O70" s="190">
        <v>1</v>
      </c>
      <c r="P70" s="190">
        <v>5</v>
      </c>
      <c r="Q70" s="190">
        <v>6</v>
      </c>
      <c r="R70" s="190">
        <v>10</v>
      </c>
      <c r="S70" s="190">
        <v>7</v>
      </c>
      <c r="T70" s="190">
        <v>15</v>
      </c>
      <c r="U70" s="190">
        <v>28</v>
      </c>
      <c r="V70" s="190">
        <v>47</v>
      </c>
      <c r="W70" s="190">
        <v>22</v>
      </c>
      <c r="X70" s="190">
        <v>13</v>
      </c>
      <c r="Y70" s="238">
        <v>9</v>
      </c>
      <c r="Z70" s="238">
        <v>17</v>
      </c>
      <c r="AA70" s="190">
        <v>24</v>
      </c>
      <c r="AB70" s="190">
        <v>27</v>
      </c>
      <c r="AC70" s="238">
        <v>231</v>
      </c>
      <c r="AD70" s="239">
        <v>97</v>
      </c>
      <c r="AE70" s="239">
        <v>134</v>
      </c>
      <c r="AF70" s="190"/>
      <c r="AG70" s="190"/>
      <c r="AH70" s="190"/>
    </row>
    <row r="71" spans="1:34" s="28" customFormat="1" ht="62.25" customHeight="1" thickBot="1">
      <c r="A71" s="190" t="s">
        <v>740</v>
      </c>
      <c r="B71" s="190" t="s">
        <v>741</v>
      </c>
      <c r="C71" s="176" t="s">
        <v>725</v>
      </c>
      <c r="D71" s="190"/>
      <c r="E71" s="190"/>
      <c r="F71" s="190"/>
      <c r="G71" s="190"/>
      <c r="H71" s="190"/>
      <c r="I71" s="190">
        <v>0</v>
      </c>
      <c r="J71" s="190">
        <v>0</v>
      </c>
      <c r="K71" s="190">
        <v>0</v>
      </c>
      <c r="L71" s="190">
        <v>0</v>
      </c>
      <c r="M71" s="190">
        <v>0</v>
      </c>
      <c r="N71" s="190">
        <v>0</v>
      </c>
      <c r="O71" s="190">
        <v>0</v>
      </c>
      <c r="P71" s="190">
        <v>0</v>
      </c>
      <c r="Q71" s="190">
        <v>40</v>
      </c>
      <c r="R71" s="190">
        <v>54</v>
      </c>
      <c r="S71" s="190">
        <v>0</v>
      </c>
      <c r="T71" s="190">
        <v>0</v>
      </c>
      <c r="U71" s="190">
        <v>190</v>
      </c>
      <c r="V71" s="190">
        <v>249</v>
      </c>
      <c r="W71" s="190">
        <v>0</v>
      </c>
      <c r="X71" s="190">
        <v>0</v>
      </c>
      <c r="Y71" s="238">
        <v>0</v>
      </c>
      <c r="Z71" s="238">
        <v>0</v>
      </c>
      <c r="AA71" s="190">
        <v>97</v>
      </c>
      <c r="AB71" s="190">
        <v>137</v>
      </c>
      <c r="AC71" s="238">
        <v>767</v>
      </c>
      <c r="AD71" s="239">
        <v>327</v>
      </c>
      <c r="AE71" s="239">
        <v>440</v>
      </c>
      <c r="AF71" s="190"/>
      <c r="AG71" s="190"/>
      <c r="AH71" s="190"/>
    </row>
    <row r="72" spans="1:34" s="28" customFormat="1" ht="57" customHeight="1" thickBot="1">
      <c r="A72" s="190" t="s">
        <v>743</v>
      </c>
      <c r="B72" s="190" t="s">
        <v>744</v>
      </c>
      <c r="C72" s="176" t="s">
        <v>725</v>
      </c>
      <c r="D72" s="190"/>
      <c r="E72" s="190"/>
      <c r="F72" s="190"/>
      <c r="G72" s="190"/>
      <c r="H72" s="190"/>
      <c r="I72" s="190">
        <v>0</v>
      </c>
      <c r="J72" s="190">
        <v>0</v>
      </c>
      <c r="K72" s="190">
        <v>0</v>
      </c>
      <c r="L72" s="190">
        <v>0</v>
      </c>
      <c r="M72" s="190">
        <v>0</v>
      </c>
      <c r="N72" s="190">
        <v>0</v>
      </c>
      <c r="O72" s="190">
        <v>0</v>
      </c>
      <c r="P72" s="190">
        <v>0</v>
      </c>
      <c r="Q72" s="190">
        <v>333</v>
      </c>
      <c r="R72" s="190">
        <v>318</v>
      </c>
      <c r="S72" s="190">
        <v>0</v>
      </c>
      <c r="T72" s="190">
        <v>0</v>
      </c>
      <c r="U72" s="190">
        <v>0</v>
      </c>
      <c r="V72" s="190">
        <v>177</v>
      </c>
      <c r="W72" s="190">
        <v>0</v>
      </c>
      <c r="X72" s="190">
        <v>0</v>
      </c>
      <c r="Y72" s="238">
        <v>0</v>
      </c>
      <c r="Z72" s="238">
        <v>0</v>
      </c>
      <c r="AA72" s="190">
        <v>601</v>
      </c>
      <c r="AB72" s="190">
        <v>246</v>
      </c>
      <c r="AC72" s="238">
        <v>1675</v>
      </c>
      <c r="AD72" s="239">
        <v>934</v>
      </c>
      <c r="AE72" s="239">
        <v>741</v>
      </c>
      <c r="AF72" s="190"/>
      <c r="AG72" s="190"/>
      <c r="AH72" s="190"/>
    </row>
    <row r="73" spans="1:34" s="28" customFormat="1" ht="52.5" customHeight="1" thickBot="1">
      <c r="A73" s="190" t="s">
        <v>743</v>
      </c>
      <c r="B73" s="190" t="s">
        <v>744</v>
      </c>
      <c r="C73" s="176" t="s">
        <v>725</v>
      </c>
      <c r="D73" s="190" t="s">
        <v>755</v>
      </c>
      <c r="E73" s="176" t="s">
        <v>731</v>
      </c>
      <c r="F73" s="241">
        <v>0.56999999999999995</v>
      </c>
      <c r="G73" s="176" t="s">
        <v>756</v>
      </c>
      <c r="H73" s="176" t="s">
        <v>756</v>
      </c>
      <c r="I73" s="190">
        <v>0</v>
      </c>
      <c r="J73" s="190">
        <v>0</v>
      </c>
      <c r="K73" s="190">
        <v>0</v>
      </c>
      <c r="L73" s="190">
        <v>0</v>
      </c>
      <c r="M73" s="190">
        <v>0</v>
      </c>
      <c r="N73" s="190">
        <v>0</v>
      </c>
      <c r="O73" s="190">
        <v>0</v>
      </c>
      <c r="P73" s="190">
        <v>0</v>
      </c>
      <c r="Q73" s="190">
        <v>333</v>
      </c>
      <c r="R73" s="190">
        <v>318</v>
      </c>
      <c r="S73" s="190">
        <v>0</v>
      </c>
      <c r="T73" s="190">
        <v>0</v>
      </c>
      <c r="U73" s="190">
        <v>0</v>
      </c>
      <c r="V73" s="190">
        <v>177</v>
      </c>
      <c r="W73" s="190">
        <v>0</v>
      </c>
      <c r="X73" s="190">
        <v>0</v>
      </c>
      <c r="Y73" s="238">
        <v>0</v>
      </c>
      <c r="Z73" s="238">
        <v>0</v>
      </c>
      <c r="AA73" s="190">
        <v>601</v>
      </c>
      <c r="AB73" s="190">
        <v>246</v>
      </c>
      <c r="AC73" s="238">
        <v>1675</v>
      </c>
      <c r="AD73" s="239">
        <v>934</v>
      </c>
      <c r="AE73" s="239">
        <v>741</v>
      </c>
      <c r="AF73" s="241">
        <v>0.23465595234592912</v>
      </c>
      <c r="AG73" s="176" t="s">
        <v>756</v>
      </c>
      <c r="AH73" s="176" t="s">
        <v>756</v>
      </c>
    </row>
    <row r="74" spans="1:34" s="28" customFormat="1" ht="67.5" customHeight="1" thickBot="1">
      <c r="A74" s="190" t="s">
        <v>745</v>
      </c>
      <c r="B74" s="190" t="s">
        <v>746</v>
      </c>
      <c r="C74" s="176" t="s">
        <v>725</v>
      </c>
      <c r="D74" s="190"/>
      <c r="E74" s="190"/>
      <c r="F74" s="190"/>
      <c r="G74" s="190"/>
      <c r="H74" s="190"/>
      <c r="I74" s="190">
        <v>0</v>
      </c>
      <c r="J74" s="190">
        <v>0</v>
      </c>
      <c r="K74" s="190">
        <v>0</v>
      </c>
      <c r="L74" s="190">
        <v>0</v>
      </c>
      <c r="M74" s="190">
        <v>0</v>
      </c>
      <c r="N74" s="190">
        <v>0</v>
      </c>
      <c r="O74" s="190">
        <v>0</v>
      </c>
      <c r="P74" s="190">
        <v>0</v>
      </c>
      <c r="Q74" s="190">
        <v>1</v>
      </c>
      <c r="R74" s="190">
        <v>1</v>
      </c>
      <c r="S74" s="190">
        <v>0</v>
      </c>
      <c r="T74" s="190">
        <v>0</v>
      </c>
      <c r="U74" s="190">
        <v>10</v>
      </c>
      <c r="V74" s="190">
        <v>6</v>
      </c>
      <c r="W74" s="190">
        <v>0</v>
      </c>
      <c r="X74" s="190">
        <v>0</v>
      </c>
      <c r="Y74" s="238">
        <v>0</v>
      </c>
      <c r="Z74" s="238">
        <v>0</v>
      </c>
      <c r="AA74" s="190">
        <v>2</v>
      </c>
      <c r="AB74" s="190">
        <v>1</v>
      </c>
      <c r="AC74" s="238">
        <v>21</v>
      </c>
      <c r="AD74" s="239">
        <v>13</v>
      </c>
      <c r="AE74" s="239">
        <v>8</v>
      </c>
      <c r="AF74" s="190"/>
      <c r="AG74" s="190"/>
      <c r="AH74" s="190"/>
    </row>
    <row r="75" spans="1:34" s="28" customFormat="1" ht="75.75" customHeight="1" thickBot="1">
      <c r="A75" s="190" t="s">
        <v>747</v>
      </c>
      <c r="B75" s="190" t="s">
        <v>748</v>
      </c>
      <c r="C75" s="176" t="s">
        <v>725</v>
      </c>
      <c r="D75" s="190"/>
      <c r="E75" s="190"/>
      <c r="F75" s="190"/>
      <c r="G75" s="190"/>
      <c r="H75" s="190"/>
      <c r="I75" s="190"/>
      <c r="J75" s="190"/>
      <c r="K75" s="190"/>
      <c r="L75" s="190"/>
      <c r="M75" s="190"/>
      <c r="N75" s="190"/>
      <c r="O75" s="190">
        <v>0</v>
      </c>
      <c r="P75" s="190">
        <v>0</v>
      </c>
      <c r="Q75" s="190">
        <v>0</v>
      </c>
      <c r="R75" s="190">
        <v>3</v>
      </c>
      <c r="S75" s="190">
        <v>0</v>
      </c>
      <c r="T75" s="190">
        <v>0</v>
      </c>
      <c r="U75" s="190">
        <v>36</v>
      </c>
      <c r="V75" s="190">
        <v>60</v>
      </c>
      <c r="W75" s="190">
        <v>0</v>
      </c>
      <c r="X75" s="190">
        <v>0</v>
      </c>
      <c r="Y75" s="238">
        <v>0</v>
      </c>
      <c r="Z75" s="238">
        <v>0</v>
      </c>
      <c r="AA75" s="190">
        <v>28</v>
      </c>
      <c r="AB75" s="190">
        <v>44</v>
      </c>
      <c r="AC75" s="238">
        <v>171</v>
      </c>
      <c r="AD75" s="239">
        <v>64</v>
      </c>
      <c r="AE75" s="239">
        <v>107</v>
      </c>
      <c r="AF75" s="190"/>
      <c r="AG75" s="190"/>
      <c r="AH75" s="190" t="s">
        <v>757</v>
      </c>
    </row>
    <row r="76" spans="1:34" ht="15.75" thickBot="1"/>
    <row r="77" spans="1:34" ht="15" customHeight="1" thickBot="1">
      <c r="A77" s="234" t="s">
        <v>1</v>
      </c>
      <c r="B77" s="569" t="s">
        <v>715</v>
      </c>
      <c r="C77" s="570"/>
      <c r="D77" s="570"/>
      <c r="E77" s="570"/>
      <c r="F77" s="570"/>
      <c r="G77" s="570"/>
      <c r="H77" s="570"/>
      <c r="I77" s="570"/>
      <c r="J77" s="570"/>
      <c r="K77" s="570"/>
      <c r="L77" s="571"/>
      <c r="M77" s="233"/>
      <c r="N77" s="233"/>
      <c r="O77" s="233"/>
      <c r="P77" s="233"/>
      <c r="Q77" s="233"/>
      <c r="R77" s="233"/>
      <c r="S77" s="233"/>
      <c r="T77" s="233"/>
      <c r="U77" s="233"/>
      <c r="V77" s="233"/>
      <c r="W77" s="233"/>
      <c r="X77" s="233"/>
      <c r="Y77" s="235"/>
      <c r="Z77" s="235"/>
      <c r="AA77" s="233"/>
      <c r="AB77" s="233"/>
      <c r="AC77" s="235"/>
      <c r="AD77" s="235"/>
      <c r="AE77" s="235"/>
      <c r="AF77" s="233"/>
      <c r="AG77" s="233"/>
      <c r="AH77" s="233"/>
    </row>
    <row r="78" spans="1:34" s="126" customFormat="1" ht="42.75" customHeight="1" thickBot="1">
      <c r="A78" s="176" t="s">
        <v>4</v>
      </c>
      <c r="B78" s="543" t="s">
        <v>758</v>
      </c>
      <c r="C78" s="548"/>
      <c r="D78" s="548"/>
      <c r="E78" s="548"/>
      <c r="F78" s="548"/>
      <c r="G78" s="548"/>
      <c r="H78" s="548"/>
      <c r="I78" s="548"/>
      <c r="J78" s="548"/>
      <c r="K78" s="548"/>
      <c r="L78" s="549"/>
      <c r="M78" s="138"/>
      <c r="N78" s="138"/>
      <c r="O78" s="138"/>
      <c r="P78" s="138"/>
      <c r="Q78" s="138"/>
      <c r="R78" s="138"/>
      <c r="S78" s="138"/>
      <c r="T78" s="138"/>
      <c r="U78" s="138"/>
      <c r="V78" s="138"/>
      <c r="W78" s="138"/>
      <c r="X78" s="138"/>
      <c r="Y78" s="2"/>
      <c r="Z78" s="2"/>
      <c r="AA78" s="138"/>
      <c r="AB78" s="138"/>
      <c r="AC78" s="2"/>
      <c r="AD78" s="2"/>
      <c r="AE78" s="2"/>
      <c r="AF78" s="138"/>
      <c r="AG78" s="138"/>
      <c r="AH78" s="138"/>
    </row>
    <row r="79" spans="1:34" ht="15.75" thickBot="1"/>
    <row r="80" spans="1:34" s="125" customFormat="1" ht="96" customHeight="1" thickBot="1">
      <c r="A80" s="192" t="s">
        <v>7</v>
      </c>
      <c r="B80" s="192" t="s">
        <v>8</v>
      </c>
      <c r="C80" s="192" t="s">
        <v>11</v>
      </c>
      <c r="D80" s="192" t="s">
        <v>717</v>
      </c>
      <c r="E80" s="192" t="s">
        <v>751</v>
      </c>
      <c r="F80" s="550" t="s">
        <v>719</v>
      </c>
      <c r="G80" s="550"/>
      <c r="H80" s="550"/>
      <c r="I80" s="550" t="s">
        <v>13</v>
      </c>
      <c r="J80" s="550"/>
      <c r="K80" s="550" t="s">
        <v>14</v>
      </c>
      <c r="L80" s="550"/>
      <c r="M80" s="550" t="s">
        <v>15</v>
      </c>
      <c r="N80" s="550"/>
      <c r="O80" s="550" t="s">
        <v>16</v>
      </c>
      <c r="P80" s="550"/>
      <c r="Q80" s="550" t="s">
        <v>17</v>
      </c>
      <c r="R80" s="550"/>
      <c r="S80" s="550" t="s">
        <v>18</v>
      </c>
      <c r="T80" s="550"/>
      <c r="U80" s="559" t="s">
        <v>19</v>
      </c>
      <c r="V80" s="561"/>
      <c r="W80" s="550" t="s">
        <v>20</v>
      </c>
      <c r="X80" s="550"/>
      <c r="Y80" s="550" t="s">
        <v>21</v>
      </c>
      <c r="Z80" s="550"/>
      <c r="AA80" s="550" t="s">
        <v>22</v>
      </c>
      <c r="AB80" s="550"/>
      <c r="AC80" s="550" t="s">
        <v>720</v>
      </c>
      <c r="AD80" s="550"/>
      <c r="AE80" s="550"/>
      <c r="AF80" s="550" t="s">
        <v>752</v>
      </c>
      <c r="AG80" s="550"/>
      <c r="AH80" s="550"/>
    </row>
    <row r="81" spans="1:34" s="28" customFormat="1" ht="15" customHeight="1" thickBot="1">
      <c r="A81" s="565"/>
      <c r="B81" s="565"/>
      <c r="C81" s="565"/>
      <c r="D81" s="565"/>
      <c r="E81" s="565"/>
      <c r="F81" s="565"/>
      <c r="G81" s="565"/>
      <c r="H81" s="565"/>
      <c r="I81" s="566" t="s">
        <v>722</v>
      </c>
      <c r="J81" s="567"/>
      <c r="K81" s="567"/>
      <c r="L81" s="567"/>
      <c r="M81" s="567"/>
      <c r="N81" s="567"/>
      <c r="O81" s="567"/>
      <c r="P81" s="567"/>
      <c r="Q81" s="567"/>
      <c r="R81" s="567"/>
      <c r="S81" s="567"/>
      <c r="T81" s="567"/>
      <c r="U81" s="567"/>
      <c r="V81" s="567"/>
      <c r="W81" s="567"/>
      <c r="X81" s="567"/>
      <c r="Y81" s="567"/>
      <c r="Z81" s="567"/>
      <c r="AA81" s="567"/>
      <c r="AB81" s="567"/>
      <c r="AC81" s="568"/>
      <c r="AD81" s="568"/>
      <c r="AE81" s="568"/>
      <c r="AF81" s="565"/>
      <c r="AG81" s="565"/>
      <c r="AH81" s="565"/>
    </row>
    <row r="82" spans="1:34" s="37" customFormat="1" ht="24.75" customHeight="1" thickBot="1">
      <c r="A82" s="176"/>
      <c r="B82" s="176"/>
      <c r="C82" s="176"/>
      <c r="D82" s="176"/>
      <c r="E82" s="176"/>
      <c r="F82" s="176" t="s">
        <v>26</v>
      </c>
      <c r="G82" s="176" t="s">
        <v>24</v>
      </c>
      <c r="H82" s="176" t="s">
        <v>25</v>
      </c>
      <c r="I82" s="176" t="s">
        <v>24</v>
      </c>
      <c r="J82" s="176" t="s">
        <v>25</v>
      </c>
      <c r="K82" s="176" t="s">
        <v>24</v>
      </c>
      <c r="L82" s="176" t="s">
        <v>25</v>
      </c>
      <c r="M82" s="176" t="s">
        <v>24</v>
      </c>
      <c r="N82" s="176" t="s">
        <v>25</v>
      </c>
      <c r="O82" s="176" t="s">
        <v>24</v>
      </c>
      <c r="P82" s="176" t="s">
        <v>25</v>
      </c>
      <c r="Q82" s="176" t="s">
        <v>24</v>
      </c>
      <c r="R82" s="176" t="s">
        <v>25</v>
      </c>
      <c r="S82" s="176" t="s">
        <v>24</v>
      </c>
      <c r="T82" s="176" t="s">
        <v>25</v>
      </c>
      <c r="U82" s="176" t="s">
        <v>24</v>
      </c>
      <c r="V82" s="176" t="s">
        <v>25</v>
      </c>
      <c r="W82" s="176" t="s">
        <v>24</v>
      </c>
      <c r="X82" s="176" t="s">
        <v>25</v>
      </c>
      <c r="Y82" s="192" t="s">
        <v>24</v>
      </c>
      <c r="Z82" s="192" t="s">
        <v>25</v>
      </c>
      <c r="AA82" s="176" t="s">
        <v>24</v>
      </c>
      <c r="AB82" s="176" t="s">
        <v>25</v>
      </c>
      <c r="AC82" s="192" t="s">
        <v>26</v>
      </c>
      <c r="AD82" s="192" t="s">
        <v>24</v>
      </c>
      <c r="AE82" s="192" t="s">
        <v>25</v>
      </c>
      <c r="AF82" s="176" t="s">
        <v>26</v>
      </c>
      <c r="AG82" s="176" t="s">
        <v>24</v>
      </c>
      <c r="AH82" s="176" t="s">
        <v>25</v>
      </c>
    </row>
    <row r="83" spans="1:34" s="28" customFormat="1" ht="32.25" customHeight="1" thickBot="1">
      <c r="A83" s="190" t="s">
        <v>723</v>
      </c>
      <c r="B83" s="190" t="s">
        <v>724</v>
      </c>
      <c r="C83" s="176" t="s">
        <v>725</v>
      </c>
      <c r="D83" s="190"/>
      <c r="E83" s="190"/>
      <c r="F83" s="190"/>
      <c r="G83" s="190"/>
      <c r="H83" s="190"/>
      <c r="I83" s="190">
        <v>0</v>
      </c>
      <c r="J83" s="190">
        <v>0</v>
      </c>
      <c r="K83" s="190">
        <v>0</v>
      </c>
      <c r="L83" s="190">
        <v>0</v>
      </c>
      <c r="M83" s="190">
        <v>0</v>
      </c>
      <c r="N83" s="190">
        <v>0</v>
      </c>
      <c r="O83" s="190">
        <v>0</v>
      </c>
      <c r="P83" s="190">
        <v>0</v>
      </c>
      <c r="Q83" s="190">
        <v>0</v>
      </c>
      <c r="R83" s="190">
        <v>0</v>
      </c>
      <c r="S83" s="190">
        <v>0</v>
      </c>
      <c r="T83" s="190">
        <v>0</v>
      </c>
      <c r="U83" s="190">
        <v>0</v>
      </c>
      <c r="V83" s="190">
        <v>0</v>
      </c>
      <c r="W83" s="190">
        <v>0</v>
      </c>
      <c r="X83" s="190">
        <v>0</v>
      </c>
      <c r="Y83" s="238">
        <v>0</v>
      </c>
      <c r="Z83" s="238">
        <v>0</v>
      </c>
      <c r="AA83" s="190">
        <v>0</v>
      </c>
      <c r="AB83" s="190">
        <v>0</v>
      </c>
      <c r="AC83" s="238">
        <v>0</v>
      </c>
      <c r="AD83" s="239">
        <v>0</v>
      </c>
      <c r="AE83" s="239">
        <v>0</v>
      </c>
      <c r="AF83" s="190"/>
      <c r="AG83" s="190"/>
      <c r="AH83" s="190"/>
    </row>
    <row r="84" spans="1:34" s="28" customFormat="1" ht="36.75" customHeight="1" thickBot="1">
      <c r="A84" s="190" t="s">
        <v>726</v>
      </c>
      <c r="B84" s="190" t="s">
        <v>727</v>
      </c>
      <c r="C84" s="176" t="s">
        <v>725</v>
      </c>
      <c r="D84" s="190"/>
      <c r="E84" s="190"/>
      <c r="F84" s="190"/>
      <c r="G84" s="190"/>
      <c r="H84" s="190"/>
      <c r="I84" s="190">
        <v>0</v>
      </c>
      <c r="J84" s="190">
        <v>0</v>
      </c>
      <c r="K84" s="190">
        <v>0</v>
      </c>
      <c r="L84" s="190">
        <v>0</v>
      </c>
      <c r="M84" s="190">
        <v>0</v>
      </c>
      <c r="N84" s="190">
        <v>0</v>
      </c>
      <c r="O84" s="190">
        <v>0</v>
      </c>
      <c r="P84" s="190">
        <v>0</v>
      </c>
      <c r="Q84" s="190">
        <v>0</v>
      </c>
      <c r="R84" s="190">
        <v>0</v>
      </c>
      <c r="S84" s="190">
        <v>0</v>
      </c>
      <c r="T84" s="190">
        <v>0</v>
      </c>
      <c r="U84" s="190">
        <v>0</v>
      </c>
      <c r="V84" s="190">
        <v>0</v>
      </c>
      <c r="W84" s="190">
        <v>0</v>
      </c>
      <c r="X84" s="190">
        <v>0</v>
      </c>
      <c r="Y84" s="238">
        <v>0</v>
      </c>
      <c r="Z84" s="238">
        <v>0</v>
      </c>
      <c r="AA84" s="190">
        <v>0</v>
      </c>
      <c r="AB84" s="190">
        <v>0</v>
      </c>
      <c r="AC84" s="238">
        <v>0</v>
      </c>
      <c r="AD84" s="239">
        <v>0</v>
      </c>
      <c r="AE84" s="239">
        <v>0</v>
      </c>
      <c r="AF84" s="190"/>
      <c r="AG84" s="190"/>
      <c r="AH84" s="190"/>
    </row>
    <row r="85" spans="1:34" s="28" customFormat="1" ht="36" customHeight="1" thickBot="1">
      <c r="A85" s="190" t="s">
        <v>728</v>
      </c>
      <c r="B85" s="190" t="s">
        <v>732</v>
      </c>
      <c r="C85" s="176" t="s">
        <v>725</v>
      </c>
      <c r="D85" s="190"/>
      <c r="E85" s="190"/>
      <c r="F85" s="190"/>
      <c r="G85" s="190"/>
      <c r="H85" s="190"/>
      <c r="I85" s="190">
        <v>0</v>
      </c>
      <c r="J85" s="190">
        <v>0</v>
      </c>
      <c r="K85" s="190">
        <v>0</v>
      </c>
      <c r="L85" s="190">
        <v>0</v>
      </c>
      <c r="M85" s="190">
        <v>7</v>
      </c>
      <c r="N85" s="190">
        <v>80</v>
      </c>
      <c r="O85" s="190">
        <v>4</v>
      </c>
      <c r="P85" s="190">
        <v>131</v>
      </c>
      <c r="Q85" s="190">
        <v>0</v>
      </c>
      <c r="R85" s="190">
        <v>19</v>
      </c>
      <c r="S85" s="190">
        <v>0</v>
      </c>
      <c r="T85" s="190">
        <v>0</v>
      </c>
      <c r="U85" s="190">
        <v>0</v>
      </c>
      <c r="V85" s="190">
        <v>0</v>
      </c>
      <c r="W85" s="190">
        <v>0</v>
      </c>
      <c r="X85" s="190">
        <v>0</v>
      </c>
      <c r="Y85" s="238">
        <v>0</v>
      </c>
      <c r="Z85" s="238">
        <v>1</v>
      </c>
      <c r="AA85" s="190">
        <v>1</v>
      </c>
      <c r="AB85" s="190">
        <v>0</v>
      </c>
      <c r="AC85" s="238">
        <v>243</v>
      </c>
      <c r="AD85" s="239">
        <v>12</v>
      </c>
      <c r="AE85" s="239">
        <v>231</v>
      </c>
      <c r="AF85" s="190"/>
      <c r="AG85" s="190"/>
      <c r="AH85" s="190"/>
    </row>
    <row r="86" spans="1:34" s="28" customFormat="1" ht="54" customHeight="1" thickBot="1">
      <c r="A86" s="190" t="s">
        <v>736</v>
      </c>
      <c r="B86" s="190" t="s">
        <v>737</v>
      </c>
      <c r="C86" s="176" t="s">
        <v>725</v>
      </c>
      <c r="D86" s="190"/>
      <c r="E86" s="190"/>
      <c r="F86" s="190"/>
      <c r="G86" s="190"/>
      <c r="H86" s="190"/>
      <c r="I86" s="190">
        <v>0</v>
      </c>
      <c r="J86" s="190">
        <v>0</v>
      </c>
      <c r="K86" s="190">
        <v>0</v>
      </c>
      <c r="L86" s="190">
        <v>0</v>
      </c>
      <c r="M86" s="190">
        <v>0</v>
      </c>
      <c r="N86" s="190">
        <v>0</v>
      </c>
      <c r="O86" s="190">
        <v>0</v>
      </c>
      <c r="P86" s="190">
        <v>0</v>
      </c>
      <c r="Q86" s="190">
        <v>0</v>
      </c>
      <c r="R86" s="190">
        <v>0</v>
      </c>
      <c r="S86" s="190">
        <v>0</v>
      </c>
      <c r="T86" s="190">
        <v>0</v>
      </c>
      <c r="U86" s="190">
        <v>0</v>
      </c>
      <c r="V86" s="190">
        <v>0</v>
      </c>
      <c r="W86" s="190">
        <v>0</v>
      </c>
      <c r="X86" s="190">
        <v>0</v>
      </c>
      <c r="Y86" s="238">
        <v>0</v>
      </c>
      <c r="Z86" s="238">
        <v>0</v>
      </c>
      <c r="AA86" s="190">
        <v>0</v>
      </c>
      <c r="AB86" s="190">
        <v>0</v>
      </c>
      <c r="AC86" s="238">
        <v>0</v>
      </c>
      <c r="AD86" s="239">
        <v>0</v>
      </c>
      <c r="AE86" s="239">
        <v>0</v>
      </c>
      <c r="AF86" s="190"/>
      <c r="AG86" s="190"/>
      <c r="AH86" s="190"/>
    </row>
    <row r="87" spans="1:34" s="28" customFormat="1" ht="91.5" customHeight="1" thickBot="1">
      <c r="A87" s="190" t="s">
        <v>738</v>
      </c>
      <c r="B87" s="190" t="s">
        <v>739</v>
      </c>
      <c r="C87" s="176" t="s">
        <v>725</v>
      </c>
      <c r="D87" s="190"/>
      <c r="E87" s="190"/>
      <c r="F87" s="190"/>
      <c r="G87" s="190"/>
      <c r="H87" s="190"/>
      <c r="I87" s="190">
        <v>0</v>
      </c>
      <c r="J87" s="190">
        <v>0</v>
      </c>
      <c r="K87" s="190">
        <v>0</v>
      </c>
      <c r="L87" s="190">
        <v>0</v>
      </c>
      <c r="M87" s="190">
        <v>0</v>
      </c>
      <c r="N87" s="190">
        <v>0</v>
      </c>
      <c r="O87" s="190">
        <v>0</v>
      </c>
      <c r="P87" s="190">
        <v>0</v>
      </c>
      <c r="Q87" s="190">
        <v>0</v>
      </c>
      <c r="R87" s="190">
        <v>0</v>
      </c>
      <c r="S87" s="190">
        <v>0</v>
      </c>
      <c r="T87" s="190">
        <v>0</v>
      </c>
      <c r="U87" s="190">
        <v>0</v>
      </c>
      <c r="V87" s="190">
        <v>0</v>
      </c>
      <c r="W87" s="190">
        <v>0</v>
      </c>
      <c r="X87" s="190">
        <v>0</v>
      </c>
      <c r="Y87" s="238">
        <v>0</v>
      </c>
      <c r="Z87" s="238">
        <v>0</v>
      </c>
      <c r="AA87" s="190">
        <v>0</v>
      </c>
      <c r="AB87" s="190">
        <v>0</v>
      </c>
      <c r="AC87" s="238">
        <v>0</v>
      </c>
      <c r="AD87" s="239">
        <v>0</v>
      </c>
      <c r="AE87" s="239">
        <v>0</v>
      </c>
      <c r="AF87" s="190"/>
      <c r="AG87" s="190"/>
      <c r="AH87" s="190"/>
    </row>
    <row r="88" spans="1:34" s="28" customFormat="1" ht="57.75" customHeight="1" thickBot="1">
      <c r="A88" s="190" t="s">
        <v>740</v>
      </c>
      <c r="B88" s="190" t="s">
        <v>741</v>
      </c>
      <c r="C88" s="176" t="s">
        <v>725</v>
      </c>
      <c r="D88" s="190"/>
      <c r="E88" s="190"/>
      <c r="F88" s="190"/>
      <c r="G88" s="190"/>
      <c r="H88" s="190"/>
      <c r="I88" s="190">
        <v>0</v>
      </c>
      <c r="J88" s="190">
        <v>0</v>
      </c>
      <c r="K88" s="190">
        <v>0</v>
      </c>
      <c r="L88" s="190">
        <v>0</v>
      </c>
      <c r="M88" s="190">
        <v>0</v>
      </c>
      <c r="N88" s="190">
        <v>0</v>
      </c>
      <c r="O88" s="190">
        <v>0</v>
      </c>
      <c r="P88" s="190">
        <v>0</v>
      </c>
      <c r="Q88" s="190">
        <v>3</v>
      </c>
      <c r="R88" s="190">
        <v>5</v>
      </c>
      <c r="S88" s="190">
        <v>0</v>
      </c>
      <c r="T88" s="190">
        <v>0</v>
      </c>
      <c r="U88" s="190">
        <v>0</v>
      </c>
      <c r="V88" s="190">
        <v>25</v>
      </c>
      <c r="W88" s="190">
        <v>0</v>
      </c>
      <c r="X88" s="190">
        <v>0</v>
      </c>
      <c r="Y88" s="238">
        <v>0</v>
      </c>
      <c r="Z88" s="238">
        <v>0</v>
      </c>
      <c r="AA88" s="190">
        <v>100</v>
      </c>
      <c r="AB88" s="190">
        <v>188</v>
      </c>
      <c r="AC88" s="238">
        <v>321</v>
      </c>
      <c r="AD88" s="239">
        <v>103</v>
      </c>
      <c r="AE88" s="239">
        <v>218</v>
      </c>
      <c r="AF88" s="190"/>
      <c r="AG88" s="190"/>
      <c r="AH88" s="190"/>
    </row>
    <row r="89" spans="1:34" s="28" customFormat="1" ht="57.75" customHeight="1" thickBot="1">
      <c r="A89" s="190" t="s">
        <v>743</v>
      </c>
      <c r="B89" s="190" t="s">
        <v>744</v>
      </c>
      <c r="C89" s="176" t="s">
        <v>725</v>
      </c>
      <c r="D89" s="190"/>
      <c r="E89" s="190"/>
      <c r="F89" s="190"/>
      <c r="G89" s="190"/>
      <c r="H89" s="190"/>
      <c r="I89" s="190">
        <v>0</v>
      </c>
      <c r="J89" s="190">
        <v>0</v>
      </c>
      <c r="K89" s="190">
        <v>0</v>
      </c>
      <c r="L89" s="190">
        <v>0</v>
      </c>
      <c r="M89" s="190">
        <v>0</v>
      </c>
      <c r="N89" s="190">
        <v>0</v>
      </c>
      <c r="O89" s="190">
        <v>0</v>
      </c>
      <c r="P89" s="190">
        <v>0</v>
      </c>
      <c r="Q89" s="190">
        <v>89</v>
      </c>
      <c r="R89" s="190">
        <v>2277</v>
      </c>
      <c r="S89" s="190">
        <v>0</v>
      </c>
      <c r="T89" s="190">
        <v>0</v>
      </c>
      <c r="U89" s="190">
        <v>0</v>
      </c>
      <c r="V89" s="190">
        <v>2921</v>
      </c>
      <c r="W89" s="190">
        <v>0</v>
      </c>
      <c r="X89" s="190">
        <v>0</v>
      </c>
      <c r="Y89" s="238">
        <v>0</v>
      </c>
      <c r="Z89" s="238">
        <v>0</v>
      </c>
      <c r="AA89" s="190">
        <v>403</v>
      </c>
      <c r="AB89" s="190">
        <v>722</v>
      </c>
      <c r="AC89" s="239">
        <v>6412.2345000000005</v>
      </c>
      <c r="AD89" s="239">
        <v>492</v>
      </c>
      <c r="AE89" s="239">
        <v>5920.2345000000005</v>
      </c>
      <c r="AF89" s="190"/>
      <c r="AG89" s="190"/>
      <c r="AH89" s="190"/>
    </row>
    <row r="90" spans="1:34" s="28" customFormat="1" ht="67.5" customHeight="1" thickBot="1">
      <c r="A90" s="190" t="s">
        <v>745</v>
      </c>
      <c r="B90" s="190" t="s">
        <v>746</v>
      </c>
      <c r="C90" s="176" t="s">
        <v>725</v>
      </c>
      <c r="D90" s="190"/>
      <c r="E90" s="190"/>
      <c r="F90" s="190"/>
      <c r="G90" s="190"/>
      <c r="H90" s="190"/>
      <c r="I90" s="190">
        <v>0</v>
      </c>
      <c r="J90" s="190">
        <v>0</v>
      </c>
      <c r="K90" s="190">
        <v>0</v>
      </c>
      <c r="L90" s="190">
        <v>0</v>
      </c>
      <c r="M90" s="190">
        <v>0</v>
      </c>
      <c r="N90" s="190">
        <v>0</v>
      </c>
      <c r="O90" s="190">
        <v>0</v>
      </c>
      <c r="P90" s="190">
        <v>0</v>
      </c>
      <c r="Q90" s="190">
        <v>1</v>
      </c>
      <c r="R90" s="190">
        <v>2</v>
      </c>
      <c r="S90" s="190">
        <v>0</v>
      </c>
      <c r="T90" s="190">
        <v>0</v>
      </c>
      <c r="U90" s="190">
        <v>0</v>
      </c>
      <c r="V90" s="190">
        <v>8</v>
      </c>
      <c r="W90" s="190">
        <v>0</v>
      </c>
      <c r="X90" s="190">
        <v>0</v>
      </c>
      <c r="Y90" s="238">
        <v>0</v>
      </c>
      <c r="Z90" s="238">
        <v>0</v>
      </c>
      <c r="AA90" s="190">
        <v>37</v>
      </c>
      <c r="AB90" s="190">
        <v>66</v>
      </c>
      <c r="AC90" s="238">
        <v>114</v>
      </c>
      <c r="AD90" s="239">
        <v>38</v>
      </c>
      <c r="AE90" s="239">
        <v>76</v>
      </c>
      <c r="AF90" s="190"/>
      <c r="AG90" s="190"/>
      <c r="AH90" s="190"/>
    </row>
    <row r="91" spans="1:34" s="28" customFormat="1" ht="71.25" customHeight="1" thickBot="1">
      <c r="A91" s="190" t="s">
        <v>747</v>
      </c>
      <c r="B91" s="190" t="s">
        <v>748</v>
      </c>
      <c r="C91" s="176" t="s">
        <v>725</v>
      </c>
      <c r="D91" s="190"/>
      <c r="E91" s="190"/>
      <c r="F91" s="190"/>
      <c r="G91" s="190"/>
      <c r="H91" s="190"/>
      <c r="I91" s="190">
        <v>0</v>
      </c>
      <c r="J91" s="190">
        <v>0</v>
      </c>
      <c r="K91" s="190">
        <v>0</v>
      </c>
      <c r="L91" s="190">
        <v>0</v>
      </c>
      <c r="M91" s="190">
        <v>0</v>
      </c>
      <c r="N91" s="190">
        <v>0</v>
      </c>
      <c r="O91" s="190">
        <v>0</v>
      </c>
      <c r="P91" s="190">
        <v>0</v>
      </c>
      <c r="Q91" s="190">
        <v>0</v>
      </c>
      <c r="R91" s="190">
        <v>0</v>
      </c>
      <c r="S91" s="190">
        <v>0</v>
      </c>
      <c r="T91" s="190">
        <v>0</v>
      </c>
      <c r="U91" s="190">
        <v>0</v>
      </c>
      <c r="V91" s="190">
        <v>0</v>
      </c>
      <c r="W91" s="190">
        <v>0</v>
      </c>
      <c r="X91" s="190">
        <v>0</v>
      </c>
      <c r="Y91" s="238">
        <v>0</v>
      </c>
      <c r="Z91" s="238">
        <v>0</v>
      </c>
      <c r="AA91" s="190">
        <v>10</v>
      </c>
      <c r="AB91" s="190">
        <v>23</v>
      </c>
      <c r="AC91" s="238">
        <v>33</v>
      </c>
      <c r="AD91" s="239">
        <v>10</v>
      </c>
      <c r="AE91" s="239">
        <v>23</v>
      </c>
      <c r="AF91" s="190"/>
      <c r="AG91" s="190"/>
      <c r="AH91" s="190"/>
    </row>
    <row r="92" spans="1:34" ht="15.75" thickBot="1"/>
    <row r="93" spans="1:34" ht="15.75" thickBot="1">
      <c r="A93" s="234" t="s">
        <v>1</v>
      </c>
      <c r="B93" s="569" t="s">
        <v>759</v>
      </c>
      <c r="C93" s="570"/>
      <c r="D93" s="570"/>
      <c r="E93" s="570"/>
      <c r="F93" s="570"/>
      <c r="G93" s="570"/>
      <c r="H93" s="570"/>
      <c r="I93" s="570"/>
      <c r="J93" s="570"/>
      <c r="K93" s="570"/>
      <c r="L93" s="571"/>
      <c r="M93" s="233"/>
      <c r="N93" s="233"/>
      <c r="O93" s="233"/>
      <c r="P93" s="233"/>
      <c r="Q93" s="233"/>
      <c r="R93" s="233"/>
      <c r="S93" s="233"/>
      <c r="T93" s="233"/>
      <c r="U93" s="233"/>
      <c r="V93" s="233"/>
      <c r="W93" s="233"/>
      <c r="X93" s="233"/>
      <c r="Y93" s="235"/>
      <c r="Z93" s="235"/>
      <c r="AA93" s="233"/>
      <c r="AB93" s="233"/>
      <c r="AC93" s="235"/>
      <c r="AD93" s="235"/>
      <c r="AE93" s="235"/>
      <c r="AF93" s="233"/>
      <c r="AG93" s="233"/>
      <c r="AH93" s="233"/>
    </row>
    <row r="94" spans="1:34" ht="41.25" customHeight="1" thickBot="1">
      <c r="A94" s="176" t="s">
        <v>4</v>
      </c>
      <c r="B94" s="543" t="s">
        <v>760</v>
      </c>
      <c r="C94" s="548"/>
      <c r="D94" s="548"/>
      <c r="E94" s="548"/>
      <c r="F94" s="548"/>
      <c r="G94" s="548"/>
      <c r="H94" s="548"/>
      <c r="I94" s="548"/>
      <c r="J94" s="548"/>
      <c r="K94" s="548"/>
      <c r="L94" s="549"/>
      <c r="M94" s="138"/>
      <c r="N94" s="138"/>
      <c r="O94" s="138"/>
      <c r="P94" s="138"/>
      <c r="Q94" s="138"/>
      <c r="R94" s="138"/>
      <c r="S94" s="138"/>
      <c r="T94" s="138"/>
      <c r="U94" s="138"/>
      <c r="V94" s="138"/>
      <c r="W94" s="138"/>
      <c r="X94" s="138"/>
      <c r="Y94" s="2"/>
      <c r="Z94" s="2"/>
      <c r="AA94" s="138"/>
      <c r="AB94" s="138"/>
      <c r="AC94" s="2"/>
      <c r="AD94" s="2"/>
      <c r="AE94" s="2"/>
      <c r="AF94" s="138"/>
      <c r="AG94" s="138"/>
      <c r="AH94" s="138"/>
    </row>
    <row r="95" spans="1:34" ht="15.75" thickBot="1"/>
    <row r="96" spans="1:34" s="126" customFormat="1" ht="94.5" customHeight="1" thickBot="1">
      <c r="A96" s="192" t="s">
        <v>7</v>
      </c>
      <c r="B96" s="192" t="s">
        <v>8</v>
      </c>
      <c r="C96" s="192" t="s">
        <v>11</v>
      </c>
      <c r="D96" s="192" t="s">
        <v>717</v>
      </c>
      <c r="E96" s="192" t="s">
        <v>751</v>
      </c>
      <c r="F96" s="550" t="s">
        <v>719</v>
      </c>
      <c r="G96" s="550"/>
      <c r="H96" s="550"/>
      <c r="I96" s="550" t="s">
        <v>13</v>
      </c>
      <c r="J96" s="550"/>
      <c r="K96" s="550" t="s">
        <v>14</v>
      </c>
      <c r="L96" s="550"/>
      <c r="M96" s="550" t="s">
        <v>15</v>
      </c>
      <c r="N96" s="550"/>
      <c r="O96" s="550" t="s">
        <v>16</v>
      </c>
      <c r="P96" s="550"/>
      <c r="Q96" s="550" t="s">
        <v>17</v>
      </c>
      <c r="R96" s="550"/>
      <c r="S96" s="550" t="s">
        <v>18</v>
      </c>
      <c r="T96" s="550"/>
      <c r="U96" s="559" t="s">
        <v>19</v>
      </c>
      <c r="V96" s="561"/>
      <c r="W96" s="550" t="s">
        <v>20</v>
      </c>
      <c r="X96" s="550"/>
      <c r="Y96" s="550" t="s">
        <v>21</v>
      </c>
      <c r="Z96" s="550"/>
      <c r="AA96" s="550" t="s">
        <v>22</v>
      </c>
      <c r="AB96" s="550"/>
      <c r="AC96" s="550" t="s">
        <v>720</v>
      </c>
      <c r="AD96" s="550"/>
      <c r="AE96" s="550"/>
      <c r="AF96" s="550" t="s">
        <v>752</v>
      </c>
      <c r="AG96" s="550"/>
      <c r="AH96" s="550"/>
    </row>
    <row r="97" spans="1:34" ht="15.75" customHeight="1" thickBot="1">
      <c r="A97" s="565"/>
      <c r="B97" s="565"/>
      <c r="C97" s="565"/>
      <c r="D97" s="565"/>
      <c r="E97" s="565"/>
      <c r="F97" s="565"/>
      <c r="G97" s="565"/>
      <c r="H97" s="565"/>
      <c r="I97" s="566" t="s">
        <v>722</v>
      </c>
      <c r="J97" s="567"/>
      <c r="K97" s="567"/>
      <c r="L97" s="567"/>
      <c r="M97" s="567"/>
      <c r="N97" s="567"/>
      <c r="O97" s="567"/>
      <c r="P97" s="567"/>
      <c r="Q97" s="567"/>
      <c r="R97" s="567"/>
      <c r="S97" s="567"/>
      <c r="T97" s="567"/>
      <c r="U97" s="567"/>
      <c r="V97" s="567"/>
      <c r="W97" s="567"/>
      <c r="X97" s="567"/>
      <c r="Y97" s="567"/>
      <c r="Z97" s="567"/>
      <c r="AA97" s="567"/>
      <c r="AB97" s="567"/>
      <c r="AC97" s="568"/>
      <c r="AD97" s="568"/>
      <c r="AE97" s="568"/>
      <c r="AF97" s="565"/>
      <c r="AG97" s="565"/>
      <c r="AH97" s="565"/>
    </row>
    <row r="98" spans="1:34" s="127" customFormat="1" ht="36.75" customHeight="1" thickBot="1">
      <c r="A98" s="176"/>
      <c r="B98" s="176"/>
      <c r="C98" s="176"/>
      <c r="D98" s="176"/>
      <c r="E98" s="176"/>
      <c r="F98" s="176" t="s">
        <v>26</v>
      </c>
      <c r="G98" s="176" t="s">
        <v>24</v>
      </c>
      <c r="H98" s="176" t="s">
        <v>25</v>
      </c>
      <c r="I98" s="176" t="s">
        <v>24</v>
      </c>
      <c r="J98" s="176" t="s">
        <v>25</v>
      </c>
      <c r="K98" s="176" t="s">
        <v>24</v>
      </c>
      <c r="L98" s="176" t="s">
        <v>25</v>
      </c>
      <c r="M98" s="176" t="s">
        <v>24</v>
      </c>
      <c r="N98" s="176" t="s">
        <v>25</v>
      </c>
      <c r="O98" s="176" t="s">
        <v>24</v>
      </c>
      <c r="P98" s="176" t="s">
        <v>25</v>
      </c>
      <c r="Q98" s="176" t="s">
        <v>24</v>
      </c>
      <c r="R98" s="176" t="s">
        <v>25</v>
      </c>
      <c r="S98" s="176" t="s">
        <v>24</v>
      </c>
      <c r="T98" s="176" t="s">
        <v>25</v>
      </c>
      <c r="U98" s="176" t="s">
        <v>24</v>
      </c>
      <c r="V98" s="176" t="s">
        <v>25</v>
      </c>
      <c r="W98" s="176" t="s">
        <v>24</v>
      </c>
      <c r="X98" s="176" t="s">
        <v>25</v>
      </c>
      <c r="Y98" s="192" t="s">
        <v>24</v>
      </c>
      <c r="Z98" s="192" t="s">
        <v>25</v>
      </c>
      <c r="AA98" s="176" t="s">
        <v>24</v>
      </c>
      <c r="AB98" s="176" t="s">
        <v>25</v>
      </c>
      <c r="AC98" s="192" t="s">
        <v>26</v>
      </c>
      <c r="AD98" s="192" t="s">
        <v>24</v>
      </c>
      <c r="AE98" s="192" t="s">
        <v>25</v>
      </c>
      <c r="AF98" s="176" t="s">
        <v>26</v>
      </c>
      <c r="AG98" s="176" t="s">
        <v>24</v>
      </c>
      <c r="AH98" s="176" t="s">
        <v>25</v>
      </c>
    </row>
    <row r="99" spans="1:34" ht="25.5" customHeight="1" thickBot="1">
      <c r="A99" s="190" t="s">
        <v>723</v>
      </c>
      <c r="B99" s="190" t="s">
        <v>724</v>
      </c>
      <c r="C99" s="176" t="s">
        <v>725</v>
      </c>
      <c r="D99" s="190"/>
      <c r="E99" s="190"/>
      <c r="F99" s="190"/>
      <c r="G99" s="190"/>
      <c r="H99" s="190"/>
      <c r="I99" s="190">
        <v>0</v>
      </c>
      <c r="J99" s="190">
        <v>0</v>
      </c>
      <c r="K99" s="190">
        <v>0</v>
      </c>
      <c r="L99" s="190">
        <v>0</v>
      </c>
      <c r="M99" s="190">
        <v>0</v>
      </c>
      <c r="N99" s="190">
        <v>0</v>
      </c>
      <c r="O99" s="190">
        <v>78</v>
      </c>
      <c r="P99" s="190">
        <v>82</v>
      </c>
      <c r="Q99" s="190">
        <v>363</v>
      </c>
      <c r="R99" s="190">
        <v>444</v>
      </c>
      <c r="S99" s="190">
        <v>490</v>
      </c>
      <c r="T99" s="190">
        <v>576</v>
      </c>
      <c r="U99" s="190">
        <v>353</v>
      </c>
      <c r="V99" s="190">
        <v>426</v>
      </c>
      <c r="W99" s="190">
        <v>258</v>
      </c>
      <c r="X99" s="190">
        <v>300</v>
      </c>
      <c r="Y99" s="238">
        <v>328</v>
      </c>
      <c r="Z99" s="238">
        <v>403</v>
      </c>
      <c r="AA99" s="190">
        <v>554</v>
      </c>
      <c r="AB99" s="190">
        <v>1010</v>
      </c>
      <c r="AC99" s="239">
        <v>5665</v>
      </c>
      <c r="AD99" s="239">
        <v>2424</v>
      </c>
      <c r="AE99" s="239">
        <v>3241</v>
      </c>
      <c r="AF99" s="190"/>
      <c r="AG99" s="190"/>
      <c r="AH99" s="190"/>
    </row>
    <row r="100" spans="1:34" ht="30.75" customHeight="1" thickBot="1">
      <c r="A100" s="190" t="s">
        <v>726</v>
      </c>
      <c r="B100" s="190" t="s">
        <v>727</v>
      </c>
      <c r="C100" s="176" t="s">
        <v>725</v>
      </c>
      <c r="D100" s="190"/>
      <c r="E100" s="190"/>
      <c r="F100" s="190"/>
      <c r="G100" s="190"/>
      <c r="H100" s="190"/>
      <c r="I100" s="190">
        <v>0</v>
      </c>
      <c r="J100" s="190">
        <v>0</v>
      </c>
      <c r="K100" s="190">
        <v>0</v>
      </c>
      <c r="L100" s="190">
        <v>0</v>
      </c>
      <c r="M100" s="190">
        <v>0</v>
      </c>
      <c r="N100" s="190">
        <v>0</v>
      </c>
      <c r="O100" s="190">
        <v>1</v>
      </c>
      <c r="P100" s="190">
        <v>1</v>
      </c>
      <c r="Q100" s="190">
        <v>13</v>
      </c>
      <c r="R100" s="190">
        <v>7</v>
      </c>
      <c r="S100" s="190">
        <v>18</v>
      </c>
      <c r="T100" s="190">
        <v>15</v>
      </c>
      <c r="U100" s="190">
        <v>35</v>
      </c>
      <c r="V100" s="190">
        <v>26</v>
      </c>
      <c r="W100" s="190">
        <v>3</v>
      </c>
      <c r="X100" s="190">
        <v>4</v>
      </c>
      <c r="Y100" s="238">
        <v>4</v>
      </c>
      <c r="Z100" s="238">
        <v>2</v>
      </c>
      <c r="AA100" s="190">
        <v>12</v>
      </c>
      <c r="AB100" s="190">
        <v>10</v>
      </c>
      <c r="AC100" s="239">
        <v>151</v>
      </c>
      <c r="AD100" s="239">
        <v>86</v>
      </c>
      <c r="AE100" s="239">
        <v>65</v>
      </c>
      <c r="AF100" s="190"/>
      <c r="AG100" s="190"/>
      <c r="AH100" s="190"/>
    </row>
    <row r="101" spans="1:34" ht="32.25" customHeight="1" thickBot="1">
      <c r="A101" s="190" t="s">
        <v>728</v>
      </c>
      <c r="B101" s="190" t="s">
        <v>732</v>
      </c>
      <c r="C101" s="176" t="s">
        <v>725</v>
      </c>
      <c r="D101" s="190"/>
      <c r="E101" s="190"/>
      <c r="F101" s="190"/>
      <c r="G101" s="190"/>
      <c r="H101" s="190"/>
      <c r="I101" s="190">
        <v>0</v>
      </c>
      <c r="J101" s="190">
        <v>0</v>
      </c>
      <c r="K101" s="190">
        <v>0</v>
      </c>
      <c r="L101" s="190">
        <v>0</v>
      </c>
      <c r="M101" s="190">
        <v>1</v>
      </c>
      <c r="N101" s="190">
        <v>5</v>
      </c>
      <c r="O101" s="190">
        <v>427</v>
      </c>
      <c r="P101" s="190">
        <v>468</v>
      </c>
      <c r="Q101" s="190">
        <v>1367</v>
      </c>
      <c r="R101" s="190">
        <v>1549</v>
      </c>
      <c r="S101" s="190">
        <v>1411</v>
      </c>
      <c r="T101" s="190">
        <v>1619</v>
      </c>
      <c r="U101" s="190">
        <v>1185</v>
      </c>
      <c r="V101" s="190">
        <v>1510</v>
      </c>
      <c r="W101" s="190">
        <v>1467</v>
      </c>
      <c r="X101" s="190">
        <v>1749</v>
      </c>
      <c r="Y101" s="238">
        <v>1073</v>
      </c>
      <c r="Z101" s="238">
        <v>1722</v>
      </c>
      <c r="AA101" s="190">
        <v>2375</v>
      </c>
      <c r="AB101" s="190">
        <v>3931</v>
      </c>
      <c r="AC101" s="239">
        <v>21859</v>
      </c>
      <c r="AD101" s="239">
        <v>9306</v>
      </c>
      <c r="AE101" s="239">
        <v>12553</v>
      </c>
      <c r="AF101" s="190"/>
      <c r="AG101" s="190"/>
      <c r="AH101" s="190"/>
    </row>
    <row r="102" spans="1:34" ht="46.5" customHeight="1" thickBot="1">
      <c r="A102" s="190" t="s">
        <v>736</v>
      </c>
      <c r="B102" s="190" t="s">
        <v>737</v>
      </c>
      <c r="C102" s="176" t="s">
        <v>725</v>
      </c>
      <c r="D102" s="190"/>
      <c r="E102" s="190"/>
      <c r="F102" s="190"/>
      <c r="G102" s="190"/>
      <c r="H102" s="190"/>
      <c r="I102" s="190">
        <v>0</v>
      </c>
      <c r="J102" s="190">
        <v>0</v>
      </c>
      <c r="K102" s="190">
        <v>0</v>
      </c>
      <c r="L102" s="190">
        <v>0</v>
      </c>
      <c r="M102" s="190">
        <v>0</v>
      </c>
      <c r="N102" s="190">
        <v>6</v>
      </c>
      <c r="O102" s="190">
        <v>93</v>
      </c>
      <c r="P102" s="190">
        <v>122</v>
      </c>
      <c r="Q102" s="190">
        <v>265</v>
      </c>
      <c r="R102" s="190">
        <v>411</v>
      </c>
      <c r="S102" s="190">
        <v>361</v>
      </c>
      <c r="T102" s="190">
        <v>441</v>
      </c>
      <c r="U102" s="190">
        <v>335</v>
      </c>
      <c r="V102" s="190">
        <v>449</v>
      </c>
      <c r="W102" s="190">
        <v>521</v>
      </c>
      <c r="X102" s="190">
        <v>706</v>
      </c>
      <c r="Y102" s="238">
        <v>427</v>
      </c>
      <c r="Z102" s="238">
        <v>797</v>
      </c>
      <c r="AA102" s="190">
        <v>582</v>
      </c>
      <c r="AB102" s="190">
        <v>1099</v>
      </c>
      <c r="AC102" s="239">
        <v>6615</v>
      </c>
      <c r="AD102" s="239">
        <v>2584</v>
      </c>
      <c r="AE102" s="239">
        <v>4031</v>
      </c>
      <c r="AF102" s="190"/>
      <c r="AG102" s="190"/>
      <c r="AH102" s="190"/>
    </row>
    <row r="103" spans="1:34" ht="86.25" customHeight="1" thickBot="1">
      <c r="A103" s="190" t="s">
        <v>738</v>
      </c>
      <c r="B103" s="190" t="s">
        <v>739</v>
      </c>
      <c r="C103" s="176" t="s">
        <v>725</v>
      </c>
      <c r="D103" s="190"/>
      <c r="E103" s="190"/>
      <c r="F103" s="190"/>
      <c r="G103" s="190"/>
      <c r="H103" s="190"/>
      <c r="I103" s="190">
        <v>0</v>
      </c>
      <c r="J103" s="190">
        <v>0</v>
      </c>
      <c r="K103" s="190">
        <v>0</v>
      </c>
      <c r="L103" s="190">
        <v>0</v>
      </c>
      <c r="M103" s="190">
        <v>0</v>
      </c>
      <c r="N103" s="190">
        <v>2</v>
      </c>
      <c r="O103" s="190">
        <v>143</v>
      </c>
      <c r="P103" s="238">
        <v>152</v>
      </c>
      <c r="Q103" s="238">
        <v>620</v>
      </c>
      <c r="R103" s="238">
        <v>702</v>
      </c>
      <c r="S103" s="190">
        <v>895</v>
      </c>
      <c r="T103" s="190">
        <v>974</v>
      </c>
      <c r="U103" s="190">
        <v>760</v>
      </c>
      <c r="V103" s="190">
        <v>907</v>
      </c>
      <c r="W103" s="190">
        <v>744</v>
      </c>
      <c r="X103" s="190">
        <v>955</v>
      </c>
      <c r="Y103" s="238">
        <v>731</v>
      </c>
      <c r="Z103" s="238">
        <v>1113</v>
      </c>
      <c r="AA103" s="190">
        <v>1254</v>
      </c>
      <c r="AB103" s="190">
        <v>2212</v>
      </c>
      <c r="AC103" s="239">
        <v>12164</v>
      </c>
      <c r="AD103" s="239">
        <v>5147</v>
      </c>
      <c r="AE103" s="239">
        <v>7017</v>
      </c>
      <c r="AF103" s="190"/>
      <c r="AG103" s="190"/>
      <c r="AH103" s="190"/>
    </row>
    <row r="104" spans="1:34" ht="66.75" customHeight="1" thickBot="1">
      <c r="A104" s="190" t="s">
        <v>740</v>
      </c>
      <c r="B104" s="190" t="s">
        <v>741</v>
      </c>
      <c r="C104" s="176" t="s">
        <v>725</v>
      </c>
      <c r="D104" s="190"/>
      <c r="E104" s="190"/>
      <c r="F104" s="190"/>
      <c r="G104" s="190"/>
      <c r="H104" s="190"/>
      <c r="I104" s="190">
        <v>0</v>
      </c>
      <c r="J104" s="190">
        <v>0</v>
      </c>
      <c r="K104" s="190">
        <v>0</v>
      </c>
      <c r="L104" s="190">
        <v>0</v>
      </c>
      <c r="M104" s="190">
        <v>0</v>
      </c>
      <c r="N104" s="190">
        <v>0</v>
      </c>
      <c r="O104" s="190">
        <v>0</v>
      </c>
      <c r="P104" s="190">
        <v>0</v>
      </c>
      <c r="Q104" s="190">
        <v>221</v>
      </c>
      <c r="R104" s="190">
        <v>314</v>
      </c>
      <c r="S104" s="190">
        <v>0</v>
      </c>
      <c r="T104" s="190">
        <v>0</v>
      </c>
      <c r="U104" s="190">
        <v>938</v>
      </c>
      <c r="V104" s="190">
        <v>1167</v>
      </c>
      <c r="W104" s="190">
        <v>0</v>
      </c>
      <c r="X104" s="190">
        <v>0</v>
      </c>
      <c r="Y104" s="238">
        <v>0</v>
      </c>
      <c r="Z104" s="238">
        <v>0</v>
      </c>
      <c r="AA104" s="190">
        <v>1366</v>
      </c>
      <c r="AB104" s="190">
        <v>2122</v>
      </c>
      <c r="AC104" s="239">
        <f>AD104+AE104</f>
        <v>6128</v>
      </c>
      <c r="AD104" s="239">
        <f>Q104+U104+AA104</f>
        <v>2525</v>
      </c>
      <c r="AE104" s="239">
        <f>R104+V104+AB104</f>
        <v>3603</v>
      </c>
      <c r="AF104" s="190"/>
      <c r="AG104" s="190"/>
      <c r="AH104" s="190"/>
    </row>
    <row r="105" spans="1:34" ht="48.75" customHeight="1" thickBot="1">
      <c r="A105" s="190" t="s">
        <v>743</v>
      </c>
      <c r="B105" s="190" t="s">
        <v>744</v>
      </c>
      <c r="C105" s="176" t="s">
        <v>725</v>
      </c>
      <c r="D105" s="190"/>
      <c r="E105" s="190"/>
      <c r="F105" s="190"/>
      <c r="G105" s="190"/>
      <c r="H105" s="190"/>
      <c r="I105" s="190">
        <v>0</v>
      </c>
      <c r="J105" s="190">
        <v>0</v>
      </c>
      <c r="K105" s="190">
        <v>0</v>
      </c>
      <c r="L105" s="190">
        <v>0</v>
      </c>
      <c r="M105" s="190">
        <v>0</v>
      </c>
      <c r="N105" s="190">
        <v>0</v>
      </c>
      <c r="O105" s="190">
        <v>0</v>
      </c>
      <c r="P105" s="190">
        <v>0</v>
      </c>
      <c r="Q105" s="190">
        <v>0</v>
      </c>
      <c r="R105" s="190">
        <v>28</v>
      </c>
      <c r="S105" s="190">
        <v>0</v>
      </c>
      <c r="T105" s="190">
        <v>0</v>
      </c>
      <c r="U105" s="190">
        <v>35</v>
      </c>
      <c r="V105" s="190">
        <v>94</v>
      </c>
      <c r="W105" s="190">
        <v>0</v>
      </c>
      <c r="X105" s="190">
        <v>0</v>
      </c>
      <c r="Y105" s="238">
        <v>0</v>
      </c>
      <c r="Z105" s="238">
        <v>0</v>
      </c>
      <c r="AA105" s="190">
        <v>0</v>
      </c>
      <c r="AB105" s="190">
        <v>116</v>
      </c>
      <c r="AC105" s="239">
        <f>AD105+AE105</f>
        <v>273</v>
      </c>
      <c r="AD105" s="239">
        <v>35</v>
      </c>
      <c r="AE105" s="239">
        <f>R105+V105+AB105</f>
        <v>238</v>
      </c>
      <c r="AF105" s="190"/>
      <c r="AG105" s="190"/>
      <c r="AH105" s="190"/>
    </row>
    <row r="106" spans="1:34" ht="66" customHeight="1" thickBot="1">
      <c r="A106" s="190" t="s">
        <v>745</v>
      </c>
      <c r="B106" s="190" t="s">
        <v>746</v>
      </c>
      <c r="C106" s="176" t="s">
        <v>725</v>
      </c>
      <c r="D106" s="190"/>
      <c r="E106" s="190"/>
      <c r="F106" s="190"/>
      <c r="G106" s="190"/>
      <c r="H106" s="190"/>
      <c r="I106" s="190">
        <v>0</v>
      </c>
      <c r="J106" s="190">
        <v>0</v>
      </c>
      <c r="K106" s="190">
        <v>0</v>
      </c>
      <c r="L106" s="190">
        <v>0</v>
      </c>
      <c r="M106" s="190">
        <v>0</v>
      </c>
      <c r="N106" s="190">
        <v>0</v>
      </c>
      <c r="O106" s="190">
        <v>0</v>
      </c>
      <c r="P106" s="190">
        <v>0</v>
      </c>
      <c r="Q106" s="190">
        <v>50</v>
      </c>
      <c r="R106" s="190">
        <v>35</v>
      </c>
      <c r="S106" s="190">
        <v>0</v>
      </c>
      <c r="T106" s="190">
        <v>0</v>
      </c>
      <c r="U106" s="190">
        <v>119</v>
      </c>
      <c r="V106" s="190">
        <v>97</v>
      </c>
      <c r="W106" s="190">
        <v>0</v>
      </c>
      <c r="X106" s="190">
        <v>0</v>
      </c>
      <c r="Y106" s="238">
        <v>0</v>
      </c>
      <c r="Z106" s="238">
        <v>0</v>
      </c>
      <c r="AA106" s="190">
        <v>194</v>
      </c>
      <c r="AB106" s="190">
        <v>177</v>
      </c>
      <c r="AC106" s="239">
        <f>AD106+AE106</f>
        <v>672</v>
      </c>
      <c r="AD106" s="239">
        <f>Q106+U106+AA106</f>
        <v>363</v>
      </c>
      <c r="AE106" s="239">
        <f>R106+V106+AB106</f>
        <v>309</v>
      </c>
      <c r="AF106" s="190"/>
      <c r="AG106" s="190"/>
      <c r="AH106" s="190"/>
    </row>
    <row r="107" spans="1:34" ht="75.75" customHeight="1" thickBot="1">
      <c r="A107" s="190" t="s">
        <v>747</v>
      </c>
      <c r="B107" s="190" t="s">
        <v>748</v>
      </c>
      <c r="C107" s="176" t="s">
        <v>725</v>
      </c>
      <c r="D107" s="190"/>
      <c r="E107" s="190"/>
      <c r="F107" s="190"/>
      <c r="G107" s="190"/>
      <c r="H107" s="190"/>
      <c r="I107" s="190">
        <v>0</v>
      </c>
      <c r="J107" s="190">
        <v>0</v>
      </c>
      <c r="K107" s="190">
        <v>0</v>
      </c>
      <c r="L107" s="190">
        <v>0</v>
      </c>
      <c r="M107" s="190">
        <v>0</v>
      </c>
      <c r="N107" s="190">
        <v>0</v>
      </c>
      <c r="O107" s="190">
        <v>0</v>
      </c>
      <c r="P107" s="190">
        <v>0</v>
      </c>
      <c r="Q107" s="190">
        <v>130</v>
      </c>
      <c r="R107" s="190">
        <v>179</v>
      </c>
      <c r="S107" s="190">
        <v>0</v>
      </c>
      <c r="T107" s="190">
        <v>0</v>
      </c>
      <c r="U107" s="190">
        <v>203</v>
      </c>
      <c r="V107" s="190">
        <v>265</v>
      </c>
      <c r="W107" s="190">
        <v>0</v>
      </c>
      <c r="X107" s="190">
        <v>0</v>
      </c>
      <c r="Y107" s="238">
        <v>0</v>
      </c>
      <c r="Z107" s="238">
        <v>0</v>
      </c>
      <c r="AA107" s="190">
        <v>1007</v>
      </c>
      <c r="AB107" s="190">
        <v>1567</v>
      </c>
      <c r="AC107" s="239">
        <f>AD107+AE107</f>
        <v>3351</v>
      </c>
      <c r="AD107" s="239">
        <f>Q107+U107+AA107</f>
        <v>1340</v>
      </c>
      <c r="AE107" s="239">
        <f>R107+V107+AB107</f>
        <v>2011</v>
      </c>
      <c r="AF107" s="190"/>
      <c r="AG107" s="190"/>
      <c r="AH107" s="190"/>
    </row>
    <row r="108" spans="1:34" ht="15.75" thickBot="1"/>
    <row r="109" spans="1:34" ht="15.75" thickBot="1">
      <c r="A109" s="234" t="s">
        <v>1</v>
      </c>
      <c r="B109" s="569" t="s">
        <v>759</v>
      </c>
      <c r="C109" s="570"/>
      <c r="D109" s="570"/>
      <c r="E109" s="570"/>
      <c r="F109" s="570"/>
      <c r="G109" s="570"/>
      <c r="H109" s="570"/>
      <c r="I109" s="570"/>
      <c r="J109" s="570"/>
      <c r="K109" s="570"/>
      <c r="L109" s="571"/>
      <c r="M109" s="233"/>
      <c r="N109" s="233"/>
      <c r="O109" s="233"/>
      <c r="P109" s="233"/>
      <c r="Q109" s="233"/>
      <c r="R109" s="233"/>
      <c r="S109" s="233"/>
      <c r="T109" s="233"/>
      <c r="U109" s="233"/>
      <c r="V109" s="233"/>
      <c r="W109" s="233"/>
      <c r="X109" s="233"/>
      <c r="Y109" s="235"/>
      <c r="Z109" s="235"/>
      <c r="AA109" s="233"/>
      <c r="AB109" s="233"/>
      <c r="AC109" s="235"/>
      <c r="AD109" s="235"/>
      <c r="AE109" s="235"/>
      <c r="AF109" s="233"/>
      <c r="AG109" s="233"/>
      <c r="AH109" s="233"/>
    </row>
    <row r="110" spans="1:34" ht="53.25" customHeight="1" thickBot="1">
      <c r="A110" s="176" t="s">
        <v>4</v>
      </c>
      <c r="B110" s="543" t="s">
        <v>761</v>
      </c>
      <c r="C110" s="548"/>
      <c r="D110" s="548"/>
      <c r="E110" s="548"/>
      <c r="F110" s="548"/>
      <c r="G110" s="548"/>
      <c r="H110" s="548"/>
      <c r="I110" s="548"/>
      <c r="J110" s="548"/>
      <c r="K110" s="548"/>
      <c r="L110" s="549"/>
      <c r="M110" s="138"/>
      <c r="N110" s="138"/>
      <c r="O110" s="138"/>
      <c r="P110" s="138"/>
      <c r="Q110" s="138"/>
      <c r="R110" s="138"/>
      <c r="S110" s="138"/>
      <c r="T110" s="138"/>
      <c r="U110" s="138"/>
      <c r="V110" s="138"/>
      <c r="W110" s="138"/>
      <c r="X110" s="138"/>
      <c r="Y110" s="2"/>
      <c r="Z110" s="2"/>
      <c r="AA110" s="138"/>
      <c r="AB110" s="138"/>
      <c r="AC110" s="2"/>
      <c r="AD110" s="2"/>
      <c r="AE110" s="2"/>
      <c r="AF110" s="138"/>
      <c r="AG110" s="138"/>
      <c r="AH110" s="138"/>
    </row>
    <row r="111" spans="1:34" ht="15.75" thickBot="1"/>
    <row r="112" spans="1:34" s="126" customFormat="1" ht="70.5" customHeight="1" thickBot="1">
      <c r="A112" s="192" t="s">
        <v>7</v>
      </c>
      <c r="B112" s="192" t="s">
        <v>8</v>
      </c>
      <c r="C112" s="192" t="s">
        <v>11</v>
      </c>
      <c r="D112" s="192" t="s">
        <v>717</v>
      </c>
      <c r="E112" s="192" t="s">
        <v>751</v>
      </c>
      <c r="F112" s="550" t="s">
        <v>719</v>
      </c>
      <c r="G112" s="550"/>
      <c r="H112" s="550"/>
      <c r="I112" s="550" t="s">
        <v>13</v>
      </c>
      <c r="J112" s="550"/>
      <c r="K112" s="550" t="s">
        <v>14</v>
      </c>
      <c r="L112" s="550"/>
      <c r="M112" s="550" t="s">
        <v>15</v>
      </c>
      <c r="N112" s="550"/>
      <c r="O112" s="550" t="s">
        <v>16</v>
      </c>
      <c r="P112" s="550"/>
      <c r="Q112" s="550" t="s">
        <v>17</v>
      </c>
      <c r="R112" s="550"/>
      <c r="S112" s="550" t="s">
        <v>18</v>
      </c>
      <c r="T112" s="550"/>
      <c r="U112" s="559" t="s">
        <v>19</v>
      </c>
      <c r="V112" s="561"/>
      <c r="W112" s="550" t="s">
        <v>20</v>
      </c>
      <c r="X112" s="550"/>
      <c r="Y112" s="550" t="s">
        <v>21</v>
      </c>
      <c r="Z112" s="550"/>
      <c r="AA112" s="550" t="s">
        <v>22</v>
      </c>
      <c r="AB112" s="550"/>
      <c r="AC112" s="550" t="s">
        <v>720</v>
      </c>
      <c r="AD112" s="550"/>
      <c r="AE112" s="550"/>
      <c r="AF112" s="550" t="s">
        <v>752</v>
      </c>
      <c r="AG112" s="550"/>
      <c r="AH112" s="550"/>
    </row>
    <row r="113" spans="1:34" ht="15.75" customHeight="1" thickBot="1">
      <c r="A113" s="565"/>
      <c r="B113" s="565"/>
      <c r="C113" s="565"/>
      <c r="D113" s="565"/>
      <c r="E113" s="565"/>
      <c r="F113" s="565"/>
      <c r="G113" s="565"/>
      <c r="H113" s="565"/>
      <c r="I113" s="566" t="s">
        <v>722</v>
      </c>
      <c r="J113" s="567"/>
      <c r="K113" s="567"/>
      <c r="L113" s="567"/>
      <c r="M113" s="567"/>
      <c r="N113" s="567"/>
      <c r="O113" s="567"/>
      <c r="P113" s="567"/>
      <c r="Q113" s="567"/>
      <c r="R113" s="567"/>
      <c r="S113" s="567"/>
      <c r="T113" s="567"/>
      <c r="U113" s="567"/>
      <c r="V113" s="567"/>
      <c r="W113" s="567"/>
      <c r="X113" s="567"/>
      <c r="Y113" s="567"/>
      <c r="Z113" s="567"/>
      <c r="AA113" s="567"/>
      <c r="AB113" s="567"/>
      <c r="AC113" s="568"/>
      <c r="AD113" s="568"/>
      <c r="AE113" s="568"/>
      <c r="AF113" s="565"/>
      <c r="AG113" s="565"/>
      <c r="AH113" s="565"/>
    </row>
    <row r="114" spans="1:34" s="127" customFormat="1" ht="25.5" customHeight="1" thickBot="1">
      <c r="A114" s="176"/>
      <c r="B114" s="176"/>
      <c r="C114" s="176"/>
      <c r="D114" s="176"/>
      <c r="E114" s="176"/>
      <c r="F114" s="176" t="s">
        <v>26</v>
      </c>
      <c r="G114" s="176" t="s">
        <v>24</v>
      </c>
      <c r="H114" s="176" t="s">
        <v>25</v>
      </c>
      <c r="I114" s="176" t="s">
        <v>24</v>
      </c>
      <c r="J114" s="176" t="s">
        <v>25</v>
      </c>
      <c r="K114" s="176" t="s">
        <v>24</v>
      </c>
      <c r="L114" s="176" t="s">
        <v>25</v>
      </c>
      <c r="M114" s="176" t="s">
        <v>24</v>
      </c>
      <c r="N114" s="176" t="s">
        <v>25</v>
      </c>
      <c r="O114" s="176" t="s">
        <v>24</v>
      </c>
      <c r="P114" s="176" t="s">
        <v>25</v>
      </c>
      <c r="Q114" s="176" t="s">
        <v>24</v>
      </c>
      <c r="R114" s="176" t="s">
        <v>25</v>
      </c>
      <c r="S114" s="176" t="s">
        <v>24</v>
      </c>
      <c r="T114" s="176" t="s">
        <v>25</v>
      </c>
      <c r="U114" s="176" t="s">
        <v>24</v>
      </c>
      <c r="V114" s="176" t="s">
        <v>25</v>
      </c>
      <c r="W114" s="176" t="s">
        <v>24</v>
      </c>
      <c r="X114" s="176" t="s">
        <v>25</v>
      </c>
      <c r="Y114" s="192" t="s">
        <v>24</v>
      </c>
      <c r="Z114" s="192" t="s">
        <v>25</v>
      </c>
      <c r="AA114" s="176" t="s">
        <v>24</v>
      </c>
      <c r="AB114" s="176" t="s">
        <v>25</v>
      </c>
      <c r="AC114" s="192" t="s">
        <v>26</v>
      </c>
      <c r="AD114" s="192" t="s">
        <v>24</v>
      </c>
      <c r="AE114" s="192" t="s">
        <v>25</v>
      </c>
      <c r="AF114" s="176" t="s">
        <v>26</v>
      </c>
      <c r="AG114" s="176" t="s">
        <v>24</v>
      </c>
      <c r="AH114" s="176" t="s">
        <v>25</v>
      </c>
    </row>
    <row r="115" spans="1:34" ht="33" customHeight="1" thickBot="1">
      <c r="A115" s="190" t="s">
        <v>723</v>
      </c>
      <c r="B115" s="190" t="s">
        <v>724</v>
      </c>
      <c r="C115" s="176" t="s">
        <v>725</v>
      </c>
      <c r="D115" s="190"/>
      <c r="E115" s="190"/>
      <c r="F115" s="190"/>
      <c r="G115" s="190"/>
      <c r="H115" s="190"/>
      <c r="I115" s="190">
        <v>0</v>
      </c>
      <c r="J115" s="190">
        <v>0</v>
      </c>
      <c r="K115" s="190">
        <v>0</v>
      </c>
      <c r="L115" s="190">
        <v>0</v>
      </c>
      <c r="M115" s="190">
        <v>0</v>
      </c>
      <c r="N115" s="190">
        <v>0</v>
      </c>
      <c r="O115" s="190">
        <v>1</v>
      </c>
      <c r="P115" s="190">
        <v>3</v>
      </c>
      <c r="Q115" s="190">
        <v>3</v>
      </c>
      <c r="R115" s="190">
        <v>8</v>
      </c>
      <c r="S115" s="190">
        <v>20</v>
      </c>
      <c r="T115" s="190">
        <v>47</v>
      </c>
      <c r="U115" s="190">
        <v>22</v>
      </c>
      <c r="V115" s="190">
        <v>31</v>
      </c>
      <c r="W115" s="190">
        <v>5</v>
      </c>
      <c r="X115" s="190">
        <v>14</v>
      </c>
      <c r="Y115" s="238">
        <v>5</v>
      </c>
      <c r="Z115" s="238">
        <v>4</v>
      </c>
      <c r="AA115" s="190">
        <v>0</v>
      </c>
      <c r="AB115" s="190">
        <v>0</v>
      </c>
      <c r="AC115" s="238">
        <v>163</v>
      </c>
      <c r="AD115" s="239">
        <v>56</v>
      </c>
      <c r="AE115" s="239">
        <v>107</v>
      </c>
      <c r="AF115" s="190"/>
      <c r="AG115" s="190"/>
      <c r="AH115" s="190"/>
    </row>
    <row r="116" spans="1:34" ht="36.75" customHeight="1" thickBot="1">
      <c r="A116" s="190" t="s">
        <v>726</v>
      </c>
      <c r="B116" s="190" t="s">
        <v>727</v>
      </c>
      <c r="C116" s="176" t="s">
        <v>725</v>
      </c>
      <c r="D116" s="190"/>
      <c r="E116" s="190"/>
      <c r="F116" s="190"/>
      <c r="G116" s="190"/>
      <c r="H116" s="190"/>
      <c r="I116" s="190">
        <v>0</v>
      </c>
      <c r="J116" s="190">
        <v>0</v>
      </c>
      <c r="K116" s="190">
        <v>0</v>
      </c>
      <c r="L116" s="190">
        <v>0</v>
      </c>
      <c r="M116" s="190">
        <v>0</v>
      </c>
      <c r="N116" s="190">
        <v>0</v>
      </c>
      <c r="O116" s="190">
        <v>0</v>
      </c>
      <c r="P116" s="190">
        <v>0</v>
      </c>
      <c r="Q116" s="190">
        <v>0</v>
      </c>
      <c r="R116" s="190">
        <v>6</v>
      </c>
      <c r="S116" s="190">
        <v>14</v>
      </c>
      <c r="T116" s="190">
        <v>17</v>
      </c>
      <c r="U116" s="190">
        <v>4</v>
      </c>
      <c r="V116" s="190">
        <v>3</v>
      </c>
      <c r="W116" s="190">
        <v>1</v>
      </c>
      <c r="X116" s="190">
        <v>1</v>
      </c>
      <c r="Y116" s="238">
        <v>0</v>
      </c>
      <c r="Z116" s="238">
        <v>0</v>
      </c>
      <c r="AA116" s="190">
        <v>0</v>
      </c>
      <c r="AB116" s="190">
        <v>0</v>
      </c>
      <c r="AC116" s="238">
        <v>46</v>
      </c>
      <c r="AD116" s="239">
        <v>19</v>
      </c>
      <c r="AE116" s="239">
        <v>27</v>
      </c>
      <c r="AF116" s="190"/>
      <c r="AG116" s="190"/>
      <c r="AH116" s="190"/>
    </row>
    <row r="117" spans="1:34" ht="33" customHeight="1" thickBot="1">
      <c r="A117" s="190" t="s">
        <v>728</v>
      </c>
      <c r="B117" s="190" t="s">
        <v>732</v>
      </c>
      <c r="C117" s="176" t="s">
        <v>725</v>
      </c>
      <c r="D117" s="190"/>
      <c r="E117" s="190"/>
      <c r="F117" s="190"/>
      <c r="G117" s="190"/>
      <c r="H117" s="190"/>
      <c r="I117" s="190">
        <v>0</v>
      </c>
      <c r="J117" s="190">
        <v>0</v>
      </c>
      <c r="K117" s="190">
        <v>0</v>
      </c>
      <c r="L117" s="190">
        <v>0</v>
      </c>
      <c r="M117" s="190">
        <v>0</v>
      </c>
      <c r="N117" s="190">
        <v>0</v>
      </c>
      <c r="O117" s="190">
        <v>39</v>
      </c>
      <c r="P117" s="190">
        <v>132</v>
      </c>
      <c r="Q117" s="190">
        <v>95</v>
      </c>
      <c r="R117" s="190">
        <v>211</v>
      </c>
      <c r="S117" s="190">
        <v>280</v>
      </c>
      <c r="T117" s="190">
        <v>554</v>
      </c>
      <c r="U117" s="190">
        <v>435</v>
      </c>
      <c r="V117" s="190">
        <v>670</v>
      </c>
      <c r="W117" s="190">
        <v>396</v>
      </c>
      <c r="X117" s="190">
        <v>510</v>
      </c>
      <c r="Y117" s="238">
        <v>179</v>
      </c>
      <c r="Z117" s="238">
        <v>296</v>
      </c>
      <c r="AA117" s="190">
        <v>33</v>
      </c>
      <c r="AB117" s="190">
        <v>98</v>
      </c>
      <c r="AC117" s="238">
        <v>3928</v>
      </c>
      <c r="AD117" s="239">
        <v>1457</v>
      </c>
      <c r="AE117" s="239">
        <v>2471</v>
      </c>
      <c r="AF117" s="190"/>
      <c r="AG117" s="190"/>
      <c r="AH117" s="190"/>
    </row>
    <row r="118" spans="1:34" ht="47.25" customHeight="1" thickBot="1">
      <c r="A118" s="190" t="s">
        <v>736</v>
      </c>
      <c r="B118" s="190" t="s">
        <v>737</v>
      </c>
      <c r="C118" s="176" t="s">
        <v>725</v>
      </c>
      <c r="D118" s="190"/>
      <c r="E118" s="190"/>
      <c r="F118" s="190"/>
      <c r="G118" s="190"/>
      <c r="H118" s="190"/>
      <c r="I118" s="190">
        <v>0</v>
      </c>
      <c r="J118" s="190">
        <v>0</v>
      </c>
      <c r="K118" s="190">
        <v>0</v>
      </c>
      <c r="L118" s="190">
        <v>0</v>
      </c>
      <c r="M118" s="190">
        <v>0</v>
      </c>
      <c r="N118" s="190">
        <v>0</v>
      </c>
      <c r="O118" s="190">
        <v>23</v>
      </c>
      <c r="P118" s="190">
        <v>145</v>
      </c>
      <c r="Q118" s="238">
        <v>15</v>
      </c>
      <c r="R118" s="238">
        <v>83</v>
      </c>
      <c r="S118" s="190">
        <v>11</v>
      </c>
      <c r="T118" s="190">
        <v>69</v>
      </c>
      <c r="U118" s="190">
        <v>4</v>
      </c>
      <c r="V118" s="190">
        <v>5</v>
      </c>
      <c r="W118" s="190">
        <v>9</v>
      </c>
      <c r="X118" s="190">
        <v>12</v>
      </c>
      <c r="Y118" s="238">
        <v>0</v>
      </c>
      <c r="Z118" s="238">
        <v>5</v>
      </c>
      <c r="AA118" s="190">
        <v>0</v>
      </c>
      <c r="AB118" s="190">
        <v>0</v>
      </c>
      <c r="AC118" s="238">
        <v>381</v>
      </c>
      <c r="AD118" s="239">
        <v>62</v>
      </c>
      <c r="AE118" s="239">
        <v>319</v>
      </c>
      <c r="AF118" s="190"/>
      <c r="AG118" s="190"/>
      <c r="AH118" s="190"/>
    </row>
    <row r="119" spans="1:34" ht="94.5" customHeight="1" thickBot="1">
      <c r="A119" s="190" t="s">
        <v>738</v>
      </c>
      <c r="B119" s="190" t="s">
        <v>739</v>
      </c>
      <c r="C119" s="176" t="s">
        <v>725</v>
      </c>
      <c r="D119" s="190"/>
      <c r="E119" s="190"/>
      <c r="F119" s="190"/>
      <c r="G119" s="190"/>
      <c r="H119" s="190"/>
      <c r="I119" s="190">
        <v>0</v>
      </c>
      <c r="J119" s="190">
        <v>0</v>
      </c>
      <c r="K119" s="190">
        <v>0</v>
      </c>
      <c r="L119" s="190">
        <v>0</v>
      </c>
      <c r="M119" s="190">
        <v>0</v>
      </c>
      <c r="N119" s="190">
        <v>0</v>
      </c>
      <c r="O119" s="190">
        <v>18</v>
      </c>
      <c r="P119" s="190">
        <v>62</v>
      </c>
      <c r="Q119" s="238">
        <v>17</v>
      </c>
      <c r="R119" s="238">
        <v>97</v>
      </c>
      <c r="S119" s="190">
        <v>35</v>
      </c>
      <c r="T119" s="190">
        <v>98</v>
      </c>
      <c r="U119" s="190">
        <v>57</v>
      </c>
      <c r="V119" s="190">
        <v>57</v>
      </c>
      <c r="W119" s="190">
        <v>30</v>
      </c>
      <c r="X119" s="190">
        <v>40</v>
      </c>
      <c r="Y119" s="238">
        <v>5</v>
      </c>
      <c r="Z119" s="238">
        <v>8</v>
      </c>
      <c r="AA119" s="190">
        <v>0</v>
      </c>
      <c r="AB119" s="190">
        <v>0</v>
      </c>
      <c r="AC119" s="238">
        <v>524</v>
      </c>
      <c r="AD119" s="239">
        <v>162</v>
      </c>
      <c r="AE119" s="239">
        <v>362</v>
      </c>
      <c r="AF119" s="190"/>
      <c r="AG119" s="190"/>
      <c r="AH119" s="190"/>
    </row>
    <row r="120" spans="1:34" ht="42.75" thickBot="1">
      <c r="A120" s="190" t="s">
        <v>740</v>
      </c>
      <c r="B120" s="232" t="s">
        <v>741</v>
      </c>
      <c r="C120" s="176" t="s">
        <v>725</v>
      </c>
      <c r="D120" s="190"/>
      <c r="E120" s="190"/>
      <c r="F120" s="190"/>
      <c r="G120" s="190"/>
      <c r="H120" s="190"/>
      <c r="I120" s="190">
        <v>0</v>
      </c>
      <c r="J120" s="190">
        <v>0</v>
      </c>
      <c r="K120" s="190">
        <v>0</v>
      </c>
      <c r="L120" s="190">
        <v>0</v>
      </c>
      <c r="M120" s="190">
        <v>0</v>
      </c>
      <c r="N120" s="190">
        <v>0</v>
      </c>
      <c r="O120" s="190">
        <v>0</v>
      </c>
      <c r="P120" s="190">
        <v>0</v>
      </c>
      <c r="Q120" s="190">
        <v>25</v>
      </c>
      <c r="R120" s="190">
        <v>150</v>
      </c>
      <c r="S120" s="190">
        <v>0</v>
      </c>
      <c r="T120" s="190">
        <v>0</v>
      </c>
      <c r="U120" s="190">
        <v>218</v>
      </c>
      <c r="V120" s="190">
        <v>427</v>
      </c>
      <c r="W120" s="190">
        <v>0</v>
      </c>
      <c r="X120" s="190">
        <v>0</v>
      </c>
      <c r="Y120" s="238">
        <v>0</v>
      </c>
      <c r="Z120" s="238">
        <v>0</v>
      </c>
      <c r="AA120" s="190">
        <v>149</v>
      </c>
      <c r="AB120" s="190">
        <v>256</v>
      </c>
      <c r="AC120" s="238">
        <v>1225</v>
      </c>
      <c r="AD120" s="239">
        <v>392</v>
      </c>
      <c r="AE120" s="239">
        <v>833</v>
      </c>
      <c r="AF120" s="190"/>
      <c r="AG120" s="190"/>
      <c r="AH120" s="190"/>
    </row>
    <row r="121" spans="1:34" ht="42.75" thickBot="1">
      <c r="A121" s="190" t="s">
        <v>743</v>
      </c>
      <c r="B121" s="232" t="s">
        <v>744</v>
      </c>
      <c r="C121" s="176" t="s">
        <v>725</v>
      </c>
      <c r="D121" s="190"/>
      <c r="E121" s="190"/>
      <c r="F121" s="190"/>
      <c r="G121" s="190"/>
      <c r="H121" s="190"/>
      <c r="I121" s="190">
        <v>0</v>
      </c>
      <c r="J121" s="190">
        <v>0</v>
      </c>
      <c r="K121" s="190">
        <v>0</v>
      </c>
      <c r="L121" s="190">
        <v>0</v>
      </c>
      <c r="M121" s="190">
        <v>0</v>
      </c>
      <c r="N121" s="190">
        <v>0</v>
      </c>
      <c r="O121" s="190">
        <v>0</v>
      </c>
      <c r="P121" s="190">
        <v>0</v>
      </c>
      <c r="Q121" s="190">
        <v>0</v>
      </c>
      <c r="R121" s="190">
        <v>0</v>
      </c>
      <c r="S121" s="190">
        <v>0</v>
      </c>
      <c r="T121" s="190">
        <v>0</v>
      </c>
      <c r="U121" s="190">
        <v>0</v>
      </c>
      <c r="V121" s="190">
        <v>118</v>
      </c>
      <c r="W121" s="190">
        <v>0</v>
      </c>
      <c r="X121" s="190">
        <v>0</v>
      </c>
      <c r="Y121" s="238">
        <v>0</v>
      </c>
      <c r="Z121" s="238">
        <v>0</v>
      </c>
      <c r="AA121" s="190">
        <v>0</v>
      </c>
      <c r="AB121" s="190">
        <v>52</v>
      </c>
      <c r="AC121" s="238">
        <v>170</v>
      </c>
      <c r="AD121" s="239">
        <v>0</v>
      </c>
      <c r="AE121" s="239">
        <v>170</v>
      </c>
      <c r="AF121" s="190"/>
      <c r="AG121" s="190"/>
      <c r="AH121" s="190"/>
    </row>
    <row r="122" spans="1:34" ht="55.5" thickBot="1">
      <c r="A122" s="190" t="s">
        <v>745</v>
      </c>
      <c r="B122" s="232" t="s">
        <v>746</v>
      </c>
      <c r="C122" s="176" t="s">
        <v>725</v>
      </c>
      <c r="D122" s="190"/>
      <c r="E122" s="190"/>
      <c r="F122" s="190"/>
      <c r="G122" s="190"/>
      <c r="H122" s="190"/>
      <c r="I122" s="190">
        <v>0</v>
      </c>
      <c r="J122" s="190">
        <v>0</v>
      </c>
      <c r="K122" s="190">
        <v>0</v>
      </c>
      <c r="L122" s="190">
        <v>0</v>
      </c>
      <c r="M122" s="190">
        <v>0</v>
      </c>
      <c r="N122" s="190">
        <v>0</v>
      </c>
      <c r="O122" s="190">
        <v>0</v>
      </c>
      <c r="P122" s="190">
        <v>0</v>
      </c>
      <c r="Q122" s="190">
        <v>8</v>
      </c>
      <c r="R122" s="190">
        <v>50</v>
      </c>
      <c r="S122" s="190">
        <v>0</v>
      </c>
      <c r="T122" s="190">
        <v>0</v>
      </c>
      <c r="U122" s="190">
        <v>54</v>
      </c>
      <c r="V122" s="190">
        <v>115</v>
      </c>
      <c r="W122" s="190">
        <v>0</v>
      </c>
      <c r="X122" s="190">
        <v>0</v>
      </c>
      <c r="Y122" s="238">
        <v>0</v>
      </c>
      <c r="Z122" s="238">
        <v>0</v>
      </c>
      <c r="AA122" s="190">
        <v>42</v>
      </c>
      <c r="AB122" s="190">
        <v>91</v>
      </c>
      <c r="AC122" s="238">
        <v>360</v>
      </c>
      <c r="AD122" s="239">
        <v>104</v>
      </c>
      <c r="AE122" s="239">
        <v>256</v>
      </c>
      <c r="AF122" s="190"/>
      <c r="AG122" s="190"/>
      <c r="AH122" s="190"/>
    </row>
    <row r="123" spans="1:34" ht="55.5" thickBot="1">
      <c r="A123" s="190" t="s">
        <v>747</v>
      </c>
      <c r="B123" s="232" t="s">
        <v>748</v>
      </c>
      <c r="C123" s="176" t="s">
        <v>725</v>
      </c>
      <c r="D123" s="190"/>
      <c r="E123" s="190"/>
      <c r="F123" s="190"/>
      <c r="G123" s="190"/>
      <c r="H123" s="190"/>
      <c r="I123" s="190">
        <v>0</v>
      </c>
      <c r="J123" s="190">
        <v>0</v>
      </c>
      <c r="K123" s="190">
        <v>0</v>
      </c>
      <c r="L123" s="190">
        <v>0</v>
      </c>
      <c r="M123" s="190">
        <v>0</v>
      </c>
      <c r="N123" s="190">
        <v>0</v>
      </c>
      <c r="O123" s="190">
        <v>0</v>
      </c>
      <c r="P123" s="190">
        <v>0</v>
      </c>
      <c r="Q123" s="190">
        <v>17</v>
      </c>
      <c r="R123" s="190">
        <v>67</v>
      </c>
      <c r="S123" s="190">
        <v>0</v>
      </c>
      <c r="T123" s="190">
        <v>0</v>
      </c>
      <c r="U123" s="190">
        <v>20</v>
      </c>
      <c r="V123" s="190">
        <v>42</v>
      </c>
      <c r="W123" s="190">
        <v>0</v>
      </c>
      <c r="X123" s="190">
        <v>0</v>
      </c>
      <c r="Y123" s="238">
        <v>0</v>
      </c>
      <c r="Z123" s="238">
        <v>0</v>
      </c>
      <c r="AA123" s="190">
        <v>107</v>
      </c>
      <c r="AB123" s="190">
        <v>183</v>
      </c>
      <c r="AC123" s="238">
        <v>436</v>
      </c>
      <c r="AD123" s="239">
        <v>144</v>
      </c>
      <c r="AE123" s="239">
        <v>292</v>
      </c>
      <c r="AF123" s="190"/>
      <c r="AG123" s="190"/>
      <c r="AH123" s="190"/>
    </row>
    <row r="124" spans="1:34" ht="15.75" thickBot="1"/>
    <row r="125" spans="1:34" ht="15.75" thickBot="1">
      <c r="A125" s="234" t="s">
        <v>1</v>
      </c>
      <c r="B125" s="569" t="s">
        <v>759</v>
      </c>
      <c r="C125" s="570"/>
      <c r="D125" s="570"/>
      <c r="E125" s="570"/>
      <c r="F125" s="570"/>
      <c r="G125" s="570"/>
      <c r="H125" s="570"/>
      <c r="I125" s="570"/>
      <c r="J125" s="570"/>
      <c r="K125" s="570"/>
      <c r="L125" s="571"/>
    </row>
    <row r="126" spans="1:34" ht="48" customHeight="1" thickBot="1">
      <c r="A126" s="176" t="s">
        <v>4</v>
      </c>
      <c r="B126" s="543" t="s">
        <v>762</v>
      </c>
      <c r="C126" s="548"/>
      <c r="D126" s="548"/>
      <c r="E126" s="548"/>
      <c r="F126" s="548"/>
      <c r="G126" s="548"/>
      <c r="H126" s="548"/>
      <c r="I126" s="548"/>
      <c r="J126" s="548"/>
      <c r="K126" s="548"/>
      <c r="L126" s="549"/>
    </row>
    <row r="127" spans="1:34" ht="15.75" thickBot="1"/>
    <row r="128" spans="1:34" s="126" customFormat="1" ht="71.25" customHeight="1" thickBot="1">
      <c r="A128" s="192" t="s">
        <v>7</v>
      </c>
      <c r="B128" s="192" t="s">
        <v>8</v>
      </c>
      <c r="C128" s="192" t="s">
        <v>11</v>
      </c>
      <c r="D128" s="192" t="s">
        <v>717</v>
      </c>
      <c r="E128" s="192" t="s">
        <v>751</v>
      </c>
      <c r="F128" s="550" t="s">
        <v>719</v>
      </c>
      <c r="G128" s="550"/>
      <c r="H128" s="550"/>
      <c r="I128" s="550" t="s">
        <v>13</v>
      </c>
      <c r="J128" s="550"/>
      <c r="K128" s="550" t="s">
        <v>14</v>
      </c>
      <c r="L128" s="550"/>
      <c r="M128" s="550" t="s">
        <v>15</v>
      </c>
      <c r="N128" s="550"/>
      <c r="O128" s="550" t="s">
        <v>16</v>
      </c>
      <c r="P128" s="550"/>
      <c r="Q128" s="550" t="s">
        <v>17</v>
      </c>
      <c r="R128" s="550"/>
      <c r="S128" s="550" t="s">
        <v>18</v>
      </c>
      <c r="T128" s="550"/>
      <c r="U128" s="559" t="s">
        <v>19</v>
      </c>
      <c r="V128" s="561"/>
      <c r="W128" s="550" t="s">
        <v>20</v>
      </c>
      <c r="X128" s="550"/>
      <c r="Y128" s="550" t="s">
        <v>21</v>
      </c>
      <c r="Z128" s="550"/>
      <c r="AA128" s="550" t="s">
        <v>22</v>
      </c>
      <c r="AB128" s="550"/>
      <c r="AC128" s="550" t="s">
        <v>720</v>
      </c>
      <c r="AD128" s="550"/>
      <c r="AE128" s="550"/>
      <c r="AF128" s="550" t="s">
        <v>752</v>
      </c>
      <c r="AG128" s="550"/>
      <c r="AH128" s="550"/>
    </row>
    <row r="129" spans="1:34" ht="15.75" customHeight="1" thickBot="1">
      <c r="A129" s="565"/>
      <c r="B129" s="565"/>
      <c r="C129" s="565"/>
      <c r="D129" s="565"/>
      <c r="E129" s="565"/>
      <c r="F129" s="565"/>
      <c r="G129" s="565"/>
      <c r="H129" s="565"/>
      <c r="I129" s="566" t="s">
        <v>722</v>
      </c>
      <c r="J129" s="567"/>
      <c r="K129" s="567"/>
      <c r="L129" s="567"/>
      <c r="M129" s="567"/>
      <c r="N129" s="567"/>
      <c r="O129" s="567"/>
      <c r="P129" s="567"/>
      <c r="Q129" s="567"/>
      <c r="R129" s="567"/>
      <c r="S129" s="567"/>
      <c r="T129" s="567"/>
      <c r="U129" s="567"/>
      <c r="V129" s="567"/>
      <c r="W129" s="567"/>
      <c r="X129" s="567"/>
      <c r="Y129" s="567"/>
      <c r="Z129" s="567"/>
      <c r="AA129" s="567"/>
      <c r="AB129" s="567"/>
      <c r="AC129" s="568"/>
      <c r="AD129" s="568"/>
      <c r="AE129" s="568"/>
      <c r="AF129" s="565"/>
      <c r="AG129" s="565"/>
      <c r="AH129" s="565"/>
    </row>
    <row r="130" spans="1:34" s="127" customFormat="1" ht="20.25" customHeight="1" thickBot="1">
      <c r="A130" s="176"/>
      <c r="B130" s="176"/>
      <c r="C130" s="176"/>
      <c r="D130" s="176"/>
      <c r="E130" s="176"/>
      <c r="F130" s="176" t="s">
        <v>26</v>
      </c>
      <c r="G130" s="176" t="s">
        <v>24</v>
      </c>
      <c r="H130" s="176" t="s">
        <v>25</v>
      </c>
      <c r="I130" s="176" t="s">
        <v>24</v>
      </c>
      <c r="J130" s="176" t="s">
        <v>25</v>
      </c>
      <c r="K130" s="176" t="s">
        <v>24</v>
      </c>
      <c r="L130" s="176" t="s">
        <v>25</v>
      </c>
      <c r="M130" s="176" t="s">
        <v>24</v>
      </c>
      <c r="N130" s="176" t="s">
        <v>25</v>
      </c>
      <c r="O130" s="176" t="s">
        <v>24</v>
      </c>
      <c r="P130" s="176" t="s">
        <v>25</v>
      </c>
      <c r="Q130" s="176" t="s">
        <v>24</v>
      </c>
      <c r="R130" s="176" t="s">
        <v>25</v>
      </c>
      <c r="S130" s="176" t="s">
        <v>24</v>
      </c>
      <c r="T130" s="176" t="s">
        <v>25</v>
      </c>
      <c r="U130" s="176" t="s">
        <v>24</v>
      </c>
      <c r="V130" s="176" t="s">
        <v>25</v>
      </c>
      <c r="W130" s="176" t="s">
        <v>24</v>
      </c>
      <c r="X130" s="176" t="s">
        <v>25</v>
      </c>
      <c r="Y130" s="192" t="s">
        <v>24</v>
      </c>
      <c r="Z130" s="192" t="s">
        <v>25</v>
      </c>
      <c r="AA130" s="176" t="s">
        <v>24</v>
      </c>
      <c r="AB130" s="176" t="s">
        <v>25</v>
      </c>
      <c r="AC130" s="192" t="s">
        <v>26</v>
      </c>
      <c r="AD130" s="192" t="s">
        <v>24</v>
      </c>
      <c r="AE130" s="192" t="s">
        <v>25</v>
      </c>
      <c r="AF130" s="176" t="s">
        <v>26</v>
      </c>
      <c r="AG130" s="176" t="s">
        <v>24</v>
      </c>
      <c r="AH130" s="176" t="s">
        <v>25</v>
      </c>
    </row>
    <row r="131" spans="1:34" ht="33" customHeight="1" thickBot="1">
      <c r="A131" s="190" t="s">
        <v>723</v>
      </c>
      <c r="B131" s="190" t="s">
        <v>724</v>
      </c>
      <c r="C131" s="176" t="s">
        <v>725</v>
      </c>
      <c r="D131" s="190"/>
      <c r="E131" s="190"/>
      <c r="F131" s="190"/>
      <c r="G131" s="190"/>
      <c r="H131" s="190"/>
      <c r="I131" s="190">
        <v>0</v>
      </c>
      <c r="J131" s="190">
        <v>0</v>
      </c>
      <c r="K131" s="190">
        <v>0</v>
      </c>
      <c r="L131" s="190">
        <v>0</v>
      </c>
      <c r="M131" s="190">
        <v>0</v>
      </c>
      <c r="N131" s="190">
        <v>0</v>
      </c>
      <c r="O131" s="190">
        <v>0</v>
      </c>
      <c r="P131" s="190">
        <v>0</v>
      </c>
      <c r="Q131" s="190">
        <v>0</v>
      </c>
      <c r="R131" s="190">
        <v>0</v>
      </c>
      <c r="S131" s="190">
        <v>0</v>
      </c>
      <c r="T131" s="190">
        <v>3</v>
      </c>
      <c r="U131" s="190">
        <v>0</v>
      </c>
      <c r="V131" s="190">
        <v>0</v>
      </c>
      <c r="W131" s="190">
        <v>0</v>
      </c>
      <c r="X131" s="190">
        <v>0</v>
      </c>
      <c r="Y131" s="238">
        <v>0</v>
      </c>
      <c r="Z131" s="238">
        <v>0</v>
      </c>
      <c r="AA131" s="190">
        <v>2</v>
      </c>
      <c r="AB131" s="190">
        <v>0</v>
      </c>
      <c r="AC131" s="238">
        <v>5</v>
      </c>
      <c r="AD131" s="239">
        <v>2</v>
      </c>
      <c r="AE131" s="239">
        <v>3</v>
      </c>
      <c r="AF131" s="190"/>
      <c r="AG131" s="190"/>
      <c r="AH131" s="190"/>
    </row>
    <row r="132" spans="1:34" ht="33.75" customHeight="1" thickBot="1">
      <c r="A132" s="190" t="s">
        <v>726</v>
      </c>
      <c r="B132" s="190" t="s">
        <v>727</v>
      </c>
      <c r="C132" s="176" t="s">
        <v>725</v>
      </c>
      <c r="D132" s="190"/>
      <c r="E132" s="190"/>
      <c r="F132" s="190"/>
      <c r="G132" s="190"/>
      <c r="H132" s="190"/>
      <c r="I132" s="190">
        <v>0</v>
      </c>
      <c r="J132" s="190">
        <v>0</v>
      </c>
      <c r="K132" s="190">
        <v>0</v>
      </c>
      <c r="L132" s="190">
        <v>0</v>
      </c>
      <c r="M132" s="190">
        <v>0</v>
      </c>
      <c r="N132" s="190">
        <v>0</v>
      </c>
      <c r="O132" s="190">
        <v>0</v>
      </c>
      <c r="P132" s="190">
        <v>0</v>
      </c>
      <c r="Q132" s="190">
        <v>0</v>
      </c>
      <c r="R132" s="190">
        <v>0</v>
      </c>
      <c r="S132" s="190">
        <v>3</v>
      </c>
      <c r="T132" s="190">
        <v>3</v>
      </c>
      <c r="U132" s="190">
        <v>0</v>
      </c>
      <c r="V132" s="190">
        <v>0</v>
      </c>
      <c r="W132" s="190">
        <v>0</v>
      </c>
      <c r="X132" s="190">
        <v>0</v>
      </c>
      <c r="Y132" s="238">
        <v>0</v>
      </c>
      <c r="Z132" s="238">
        <v>0</v>
      </c>
      <c r="AA132" s="190">
        <v>0</v>
      </c>
      <c r="AB132" s="190">
        <v>0</v>
      </c>
      <c r="AC132" s="238">
        <v>6</v>
      </c>
      <c r="AD132" s="239">
        <v>3</v>
      </c>
      <c r="AE132" s="239">
        <v>3</v>
      </c>
      <c r="AF132" s="190"/>
      <c r="AG132" s="190"/>
      <c r="AH132" s="190"/>
    </row>
    <row r="133" spans="1:34" ht="32.25" customHeight="1" thickBot="1">
      <c r="A133" s="190" t="s">
        <v>728</v>
      </c>
      <c r="B133" s="190" t="s">
        <v>732</v>
      </c>
      <c r="C133" s="176" t="s">
        <v>725</v>
      </c>
      <c r="D133" s="190"/>
      <c r="E133" s="190"/>
      <c r="F133" s="190"/>
      <c r="G133" s="190"/>
      <c r="H133" s="190"/>
      <c r="I133" s="190">
        <v>0</v>
      </c>
      <c r="J133" s="190">
        <v>0</v>
      </c>
      <c r="K133" s="190">
        <v>0</v>
      </c>
      <c r="L133" s="190">
        <v>0</v>
      </c>
      <c r="M133" s="190">
        <v>0</v>
      </c>
      <c r="N133" s="190">
        <v>0</v>
      </c>
      <c r="O133" s="190">
        <v>1</v>
      </c>
      <c r="P133" s="190">
        <v>0</v>
      </c>
      <c r="Q133" s="190">
        <v>0</v>
      </c>
      <c r="R133" s="190">
        <v>0</v>
      </c>
      <c r="S133" s="190">
        <v>61</v>
      </c>
      <c r="T133" s="190">
        <v>173</v>
      </c>
      <c r="U133" s="190">
        <v>2</v>
      </c>
      <c r="V133" s="190">
        <v>1</v>
      </c>
      <c r="W133" s="190">
        <v>9</v>
      </c>
      <c r="X133" s="190">
        <v>13</v>
      </c>
      <c r="Y133" s="238">
        <v>51</v>
      </c>
      <c r="Z133" s="238">
        <v>57</v>
      </c>
      <c r="AA133" s="190">
        <v>190</v>
      </c>
      <c r="AB133" s="190">
        <v>380</v>
      </c>
      <c r="AC133" s="238">
        <v>938</v>
      </c>
      <c r="AD133" s="239">
        <v>314</v>
      </c>
      <c r="AE133" s="239">
        <v>624</v>
      </c>
      <c r="AF133" s="190"/>
      <c r="AG133" s="190"/>
      <c r="AH133" s="190"/>
    </row>
    <row r="134" spans="1:34" ht="49.5" customHeight="1" thickBot="1">
      <c r="A134" s="190" t="s">
        <v>736</v>
      </c>
      <c r="B134" s="190" t="s">
        <v>737</v>
      </c>
      <c r="C134" s="176" t="s">
        <v>725</v>
      </c>
      <c r="D134" s="190"/>
      <c r="E134" s="190"/>
      <c r="F134" s="190"/>
      <c r="G134" s="190"/>
      <c r="H134" s="190"/>
      <c r="I134" s="190">
        <v>0</v>
      </c>
      <c r="J134" s="190">
        <v>0</v>
      </c>
      <c r="K134" s="190">
        <v>0</v>
      </c>
      <c r="L134" s="190">
        <v>0</v>
      </c>
      <c r="M134" s="190">
        <v>0</v>
      </c>
      <c r="N134" s="190">
        <v>0</v>
      </c>
      <c r="O134" s="190">
        <v>73</v>
      </c>
      <c r="P134" s="190">
        <v>58</v>
      </c>
      <c r="Q134" s="190">
        <v>40</v>
      </c>
      <c r="R134" s="190">
        <v>57</v>
      </c>
      <c r="S134" s="190">
        <v>72</v>
      </c>
      <c r="T134" s="190">
        <v>78</v>
      </c>
      <c r="U134" s="190">
        <v>0</v>
      </c>
      <c r="V134" s="190">
        <v>0</v>
      </c>
      <c r="W134" s="190">
        <v>2</v>
      </c>
      <c r="X134" s="190">
        <v>12</v>
      </c>
      <c r="Y134" s="238">
        <v>25</v>
      </c>
      <c r="Z134" s="238">
        <v>29</v>
      </c>
      <c r="AA134" s="190">
        <v>146</v>
      </c>
      <c r="AB134" s="190">
        <v>192</v>
      </c>
      <c r="AC134" s="238">
        <v>784</v>
      </c>
      <c r="AD134" s="239">
        <v>358</v>
      </c>
      <c r="AE134" s="239">
        <v>426</v>
      </c>
      <c r="AF134" s="190"/>
      <c r="AG134" s="190"/>
      <c r="AH134" s="190"/>
    </row>
    <row r="135" spans="1:34" ht="88.5" customHeight="1" thickBot="1">
      <c r="A135" s="190" t="s">
        <v>738</v>
      </c>
      <c r="B135" s="190" t="s">
        <v>739</v>
      </c>
      <c r="C135" s="176" t="s">
        <v>725</v>
      </c>
      <c r="D135" s="190"/>
      <c r="E135" s="190"/>
      <c r="F135" s="190"/>
      <c r="G135" s="190"/>
      <c r="H135" s="190"/>
      <c r="I135" s="190">
        <v>0</v>
      </c>
      <c r="J135" s="190">
        <v>0</v>
      </c>
      <c r="K135" s="190">
        <v>0</v>
      </c>
      <c r="L135" s="190">
        <v>0</v>
      </c>
      <c r="M135" s="190">
        <v>0</v>
      </c>
      <c r="N135" s="190">
        <v>0</v>
      </c>
      <c r="O135" s="190">
        <v>9</v>
      </c>
      <c r="P135" s="190">
        <v>3</v>
      </c>
      <c r="Q135" s="190">
        <v>12</v>
      </c>
      <c r="R135" s="190">
        <v>19</v>
      </c>
      <c r="S135" s="190">
        <v>37</v>
      </c>
      <c r="T135" s="190">
        <v>28</v>
      </c>
      <c r="U135" s="190">
        <v>0</v>
      </c>
      <c r="V135" s="190">
        <v>0</v>
      </c>
      <c r="W135" s="190">
        <v>2</v>
      </c>
      <c r="X135" s="190">
        <v>4</v>
      </c>
      <c r="Y135" s="238">
        <v>12</v>
      </c>
      <c r="Z135" s="238">
        <v>17</v>
      </c>
      <c r="AA135" s="190">
        <v>47</v>
      </c>
      <c r="AB135" s="190">
        <v>75</v>
      </c>
      <c r="AC135" s="238">
        <v>265</v>
      </c>
      <c r="AD135" s="239">
        <v>119</v>
      </c>
      <c r="AE135" s="239">
        <v>146</v>
      </c>
      <c r="AF135" s="190"/>
      <c r="AG135" s="190"/>
      <c r="AH135" s="190"/>
    </row>
    <row r="136" spans="1:34" ht="61.5" customHeight="1" thickBot="1">
      <c r="A136" s="190" t="s">
        <v>740</v>
      </c>
      <c r="B136" s="190" t="s">
        <v>741</v>
      </c>
      <c r="C136" s="176" t="s">
        <v>725</v>
      </c>
      <c r="D136" s="190"/>
      <c r="E136" s="190"/>
      <c r="F136" s="190"/>
      <c r="G136" s="190"/>
      <c r="H136" s="190"/>
      <c r="I136" s="190">
        <v>0</v>
      </c>
      <c r="J136" s="190">
        <v>0</v>
      </c>
      <c r="K136" s="190">
        <v>0</v>
      </c>
      <c r="L136" s="190">
        <v>0</v>
      </c>
      <c r="M136" s="190">
        <v>0</v>
      </c>
      <c r="N136" s="190">
        <v>0</v>
      </c>
      <c r="O136" s="190">
        <v>0</v>
      </c>
      <c r="P136" s="190">
        <v>0</v>
      </c>
      <c r="Q136" s="190">
        <v>147</v>
      </c>
      <c r="R136" s="190">
        <v>108</v>
      </c>
      <c r="S136" s="190">
        <v>0</v>
      </c>
      <c r="T136" s="190">
        <v>0</v>
      </c>
      <c r="U136" s="190">
        <v>272</v>
      </c>
      <c r="V136" s="190">
        <v>405</v>
      </c>
      <c r="W136" s="190">
        <v>0</v>
      </c>
      <c r="X136" s="190">
        <v>0</v>
      </c>
      <c r="Y136" s="238">
        <v>0</v>
      </c>
      <c r="Z136" s="238">
        <v>0</v>
      </c>
      <c r="AA136" s="190">
        <v>99</v>
      </c>
      <c r="AB136" s="190">
        <v>127</v>
      </c>
      <c r="AC136" s="238">
        <v>1158</v>
      </c>
      <c r="AD136" s="239">
        <v>518</v>
      </c>
      <c r="AE136" s="239">
        <v>640</v>
      </c>
      <c r="AF136" s="190"/>
      <c r="AG136" s="190"/>
      <c r="AH136" s="190"/>
    </row>
    <row r="137" spans="1:34" ht="50.25" customHeight="1" thickBot="1">
      <c r="A137" s="190" t="s">
        <v>743</v>
      </c>
      <c r="B137" s="190" t="s">
        <v>744</v>
      </c>
      <c r="C137" s="176" t="s">
        <v>725</v>
      </c>
      <c r="D137" s="190"/>
      <c r="E137" s="190"/>
      <c r="F137" s="190"/>
      <c r="G137" s="190"/>
      <c r="H137" s="190"/>
      <c r="I137" s="190">
        <v>0</v>
      </c>
      <c r="J137" s="190">
        <v>0</v>
      </c>
      <c r="K137" s="190">
        <v>0</v>
      </c>
      <c r="L137" s="190">
        <v>0</v>
      </c>
      <c r="M137" s="190">
        <v>0</v>
      </c>
      <c r="N137" s="190">
        <v>0</v>
      </c>
      <c r="O137" s="190">
        <v>0</v>
      </c>
      <c r="P137" s="190">
        <v>0</v>
      </c>
      <c r="Q137" s="190">
        <v>85</v>
      </c>
      <c r="R137" s="190">
        <v>0</v>
      </c>
      <c r="S137" s="190">
        <v>0</v>
      </c>
      <c r="T137" s="190">
        <v>0</v>
      </c>
      <c r="U137" s="190">
        <v>91</v>
      </c>
      <c r="V137" s="190">
        <v>115</v>
      </c>
      <c r="W137" s="190">
        <v>0</v>
      </c>
      <c r="X137" s="190">
        <v>0</v>
      </c>
      <c r="Y137" s="238">
        <v>0</v>
      </c>
      <c r="Z137" s="238">
        <v>0</v>
      </c>
      <c r="AA137" s="190">
        <v>22</v>
      </c>
      <c r="AB137" s="190">
        <v>79</v>
      </c>
      <c r="AC137" s="238">
        <v>392</v>
      </c>
      <c r="AD137" s="239">
        <v>198</v>
      </c>
      <c r="AE137" s="239">
        <v>194.3</v>
      </c>
      <c r="AF137" s="190"/>
      <c r="AG137" s="190"/>
      <c r="AH137" s="190"/>
    </row>
    <row r="138" spans="1:34" ht="66" customHeight="1" thickBot="1">
      <c r="A138" s="190" t="s">
        <v>745</v>
      </c>
      <c r="B138" s="190" t="s">
        <v>746</v>
      </c>
      <c r="C138" s="176" t="s">
        <v>725</v>
      </c>
      <c r="D138" s="190"/>
      <c r="E138" s="190"/>
      <c r="F138" s="190"/>
      <c r="G138" s="190"/>
      <c r="H138" s="190"/>
      <c r="I138" s="190">
        <v>0</v>
      </c>
      <c r="J138" s="190">
        <v>0</v>
      </c>
      <c r="K138" s="190">
        <v>0</v>
      </c>
      <c r="L138" s="190">
        <v>0</v>
      </c>
      <c r="M138" s="190">
        <v>0</v>
      </c>
      <c r="N138" s="190">
        <v>0</v>
      </c>
      <c r="O138" s="190">
        <v>0</v>
      </c>
      <c r="P138" s="190">
        <v>0</v>
      </c>
      <c r="Q138" s="190">
        <v>19</v>
      </c>
      <c r="R138" s="190">
        <v>13</v>
      </c>
      <c r="S138" s="190">
        <v>0</v>
      </c>
      <c r="T138" s="190">
        <v>0</v>
      </c>
      <c r="U138" s="190">
        <v>53</v>
      </c>
      <c r="V138" s="190">
        <v>79</v>
      </c>
      <c r="W138" s="190">
        <v>0</v>
      </c>
      <c r="X138" s="190">
        <v>0</v>
      </c>
      <c r="Y138" s="238">
        <v>0</v>
      </c>
      <c r="Z138" s="238">
        <v>0</v>
      </c>
      <c r="AA138" s="190">
        <v>18</v>
      </c>
      <c r="AB138" s="190">
        <v>20</v>
      </c>
      <c r="AC138" s="238">
        <v>202</v>
      </c>
      <c r="AD138" s="239">
        <v>90</v>
      </c>
      <c r="AE138" s="239">
        <v>112</v>
      </c>
      <c r="AF138" s="190"/>
      <c r="AG138" s="190"/>
      <c r="AH138" s="190"/>
    </row>
    <row r="139" spans="1:34" ht="74.25" customHeight="1" thickBot="1">
      <c r="A139" s="190" t="s">
        <v>747</v>
      </c>
      <c r="B139" s="190" t="s">
        <v>748</v>
      </c>
      <c r="C139" s="176" t="s">
        <v>725</v>
      </c>
      <c r="D139" s="190"/>
      <c r="E139" s="190"/>
      <c r="F139" s="190"/>
      <c r="G139" s="190"/>
      <c r="H139" s="190"/>
      <c r="I139" s="190">
        <v>0</v>
      </c>
      <c r="J139" s="190">
        <v>0</v>
      </c>
      <c r="K139" s="190">
        <v>0</v>
      </c>
      <c r="L139" s="190">
        <v>0</v>
      </c>
      <c r="M139" s="190">
        <v>0</v>
      </c>
      <c r="N139" s="190">
        <v>0</v>
      </c>
      <c r="O139" s="190">
        <v>0</v>
      </c>
      <c r="P139" s="190">
        <v>0</v>
      </c>
      <c r="Q139" s="190">
        <v>13</v>
      </c>
      <c r="R139" s="190">
        <v>8</v>
      </c>
      <c r="S139" s="190">
        <v>0</v>
      </c>
      <c r="T139" s="190">
        <v>0</v>
      </c>
      <c r="U139" s="190">
        <v>41</v>
      </c>
      <c r="V139" s="190">
        <v>42</v>
      </c>
      <c r="W139" s="190">
        <v>0</v>
      </c>
      <c r="X139" s="190">
        <v>0</v>
      </c>
      <c r="Y139" s="238">
        <v>0</v>
      </c>
      <c r="Z139" s="238">
        <v>0</v>
      </c>
      <c r="AA139" s="190">
        <v>31</v>
      </c>
      <c r="AB139" s="190">
        <v>52</v>
      </c>
      <c r="AC139" s="238">
        <v>187</v>
      </c>
      <c r="AD139" s="239">
        <v>85</v>
      </c>
      <c r="AE139" s="239">
        <v>102</v>
      </c>
      <c r="AF139" s="190"/>
      <c r="AG139" s="190"/>
      <c r="AH139" s="190"/>
    </row>
    <row r="140" spans="1:34" ht="15.75" thickBot="1"/>
    <row r="141" spans="1:34" ht="15.75" thickBot="1">
      <c r="A141" s="234" t="s">
        <v>1</v>
      </c>
      <c r="B141" s="569" t="s">
        <v>763</v>
      </c>
      <c r="C141" s="570"/>
      <c r="D141" s="570"/>
      <c r="E141" s="570"/>
      <c r="F141" s="570"/>
      <c r="G141" s="570"/>
      <c r="H141" s="570"/>
      <c r="I141" s="570"/>
      <c r="J141" s="570"/>
      <c r="K141" s="570"/>
      <c r="L141" s="571"/>
    </row>
    <row r="142" spans="1:34" ht="59.25" customHeight="1" thickBot="1">
      <c r="A142" s="176" t="s">
        <v>4</v>
      </c>
      <c r="B142" s="543" t="s">
        <v>764</v>
      </c>
      <c r="C142" s="548"/>
      <c r="D142" s="548"/>
      <c r="E142" s="548"/>
      <c r="F142" s="548"/>
      <c r="G142" s="548"/>
      <c r="H142" s="548"/>
      <c r="I142" s="548"/>
      <c r="J142" s="548"/>
      <c r="K142" s="548"/>
      <c r="L142" s="549"/>
    </row>
    <row r="143" spans="1:34" ht="15.75" thickBot="1"/>
    <row r="144" spans="1:34" s="126" customFormat="1" ht="83.25" customHeight="1" thickBot="1">
      <c r="A144" s="192" t="s">
        <v>7</v>
      </c>
      <c r="B144" s="192" t="s">
        <v>8</v>
      </c>
      <c r="C144" s="192" t="s">
        <v>11</v>
      </c>
      <c r="D144" s="192" t="s">
        <v>717</v>
      </c>
      <c r="E144" s="192" t="s">
        <v>751</v>
      </c>
      <c r="F144" s="550" t="s">
        <v>719</v>
      </c>
      <c r="G144" s="550"/>
      <c r="H144" s="550"/>
      <c r="I144" s="550" t="s">
        <v>13</v>
      </c>
      <c r="J144" s="550"/>
      <c r="K144" s="550" t="s">
        <v>14</v>
      </c>
      <c r="L144" s="550"/>
      <c r="M144" s="550" t="s">
        <v>15</v>
      </c>
      <c r="N144" s="550"/>
      <c r="O144" s="550" t="s">
        <v>16</v>
      </c>
      <c r="P144" s="550"/>
      <c r="Q144" s="550" t="s">
        <v>17</v>
      </c>
      <c r="R144" s="550"/>
      <c r="S144" s="550" t="s">
        <v>18</v>
      </c>
      <c r="T144" s="550"/>
      <c r="U144" s="559" t="s">
        <v>19</v>
      </c>
      <c r="V144" s="561"/>
      <c r="W144" s="550" t="s">
        <v>20</v>
      </c>
      <c r="X144" s="550"/>
      <c r="Y144" s="550" t="s">
        <v>21</v>
      </c>
      <c r="Z144" s="550"/>
      <c r="AA144" s="550" t="s">
        <v>22</v>
      </c>
      <c r="AB144" s="550"/>
      <c r="AC144" s="550" t="s">
        <v>720</v>
      </c>
      <c r="AD144" s="550"/>
      <c r="AE144" s="550"/>
      <c r="AF144" s="550" t="s">
        <v>752</v>
      </c>
      <c r="AG144" s="550"/>
      <c r="AH144" s="550"/>
    </row>
    <row r="145" spans="1:34" ht="15.75" customHeight="1" thickBot="1">
      <c r="A145" s="565"/>
      <c r="B145" s="565"/>
      <c r="C145" s="565"/>
      <c r="D145" s="565"/>
      <c r="E145" s="565"/>
      <c r="F145" s="565"/>
      <c r="G145" s="565"/>
      <c r="H145" s="565"/>
      <c r="I145" s="566" t="s">
        <v>722</v>
      </c>
      <c r="J145" s="567"/>
      <c r="K145" s="567"/>
      <c r="L145" s="567"/>
      <c r="M145" s="567"/>
      <c r="N145" s="567"/>
      <c r="O145" s="567"/>
      <c r="P145" s="567"/>
      <c r="Q145" s="567"/>
      <c r="R145" s="567"/>
      <c r="S145" s="567"/>
      <c r="T145" s="567"/>
      <c r="U145" s="567"/>
      <c r="V145" s="567"/>
      <c r="W145" s="567"/>
      <c r="X145" s="567"/>
      <c r="Y145" s="567"/>
      <c r="Z145" s="567"/>
      <c r="AA145" s="567"/>
      <c r="AB145" s="567"/>
      <c r="AC145" s="568"/>
      <c r="AD145" s="568"/>
      <c r="AE145" s="568"/>
      <c r="AF145" s="565"/>
      <c r="AG145" s="565"/>
      <c r="AH145" s="565"/>
    </row>
    <row r="146" spans="1:34" s="127" customFormat="1" ht="22.5" customHeight="1" thickBot="1">
      <c r="A146" s="176"/>
      <c r="B146" s="176"/>
      <c r="C146" s="176"/>
      <c r="D146" s="176"/>
      <c r="E146" s="176"/>
      <c r="F146" s="176" t="s">
        <v>26</v>
      </c>
      <c r="G146" s="176" t="s">
        <v>24</v>
      </c>
      <c r="H146" s="176" t="s">
        <v>25</v>
      </c>
      <c r="I146" s="176" t="s">
        <v>24</v>
      </c>
      <c r="J146" s="176" t="s">
        <v>25</v>
      </c>
      <c r="K146" s="176" t="s">
        <v>24</v>
      </c>
      <c r="L146" s="176" t="s">
        <v>25</v>
      </c>
      <c r="M146" s="176" t="s">
        <v>24</v>
      </c>
      <c r="N146" s="176" t="s">
        <v>25</v>
      </c>
      <c r="O146" s="176" t="s">
        <v>24</v>
      </c>
      <c r="P146" s="176" t="s">
        <v>25</v>
      </c>
      <c r="Q146" s="176" t="s">
        <v>24</v>
      </c>
      <c r="R146" s="176" t="s">
        <v>25</v>
      </c>
      <c r="S146" s="176" t="s">
        <v>24</v>
      </c>
      <c r="T146" s="176" t="s">
        <v>25</v>
      </c>
      <c r="U146" s="176" t="s">
        <v>24</v>
      </c>
      <c r="V146" s="176" t="s">
        <v>25</v>
      </c>
      <c r="W146" s="176" t="s">
        <v>24</v>
      </c>
      <c r="X146" s="176" t="s">
        <v>25</v>
      </c>
      <c r="Y146" s="192" t="s">
        <v>24</v>
      </c>
      <c r="Z146" s="192" t="s">
        <v>25</v>
      </c>
      <c r="AA146" s="176" t="s">
        <v>24</v>
      </c>
      <c r="AB146" s="176" t="s">
        <v>25</v>
      </c>
      <c r="AC146" s="192" t="s">
        <v>26</v>
      </c>
      <c r="AD146" s="192" t="s">
        <v>24</v>
      </c>
      <c r="AE146" s="192" t="s">
        <v>25</v>
      </c>
      <c r="AF146" s="176" t="s">
        <v>26</v>
      </c>
      <c r="AG146" s="176" t="s">
        <v>24</v>
      </c>
      <c r="AH146" s="176" t="s">
        <v>25</v>
      </c>
    </row>
    <row r="147" spans="1:34" ht="30.75" customHeight="1" thickBot="1">
      <c r="A147" s="190" t="s">
        <v>723</v>
      </c>
      <c r="B147" s="190" t="s">
        <v>724</v>
      </c>
      <c r="C147" s="176" t="s">
        <v>725</v>
      </c>
      <c r="D147" s="190"/>
      <c r="E147" s="190"/>
      <c r="F147" s="190"/>
      <c r="G147" s="190"/>
      <c r="H147" s="190"/>
      <c r="I147" s="190">
        <v>0</v>
      </c>
      <c r="J147" s="190">
        <v>0</v>
      </c>
      <c r="K147" s="190">
        <v>0</v>
      </c>
      <c r="L147" s="190">
        <v>0</v>
      </c>
      <c r="M147" s="190">
        <v>0</v>
      </c>
      <c r="N147" s="190">
        <v>0</v>
      </c>
      <c r="O147" s="190">
        <v>0</v>
      </c>
      <c r="P147" s="190">
        <v>0</v>
      </c>
      <c r="Q147" s="190">
        <v>8</v>
      </c>
      <c r="R147" s="190">
        <v>5</v>
      </c>
      <c r="S147" s="190">
        <v>0</v>
      </c>
      <c r="T147" s="190">
        <v>0</v>
      </c>
      <c r="U147" s="190">
        <v>0</v>
      </c>
      <c r="V147" s="190">
        <v>0</v>
      </c>
      <c r="W147" s="190">
        <v>0</v>
      </c>
      <c r="X147" s="190">
        <v>0</v>
      </c>
      <c r="Y147" s="238">
        <v>0</v>
      </c>
      <c r="Z147" s="238">
        <v>0</v>
      </c>
      <c r="AA147" s="190">
        <v>0</v>
      </c>
      <c r="AB147" s="190">
        <v>0</v>
      </c>
      <c r="AC147" s="238">
        <v>13</v>
      </c>
      <c r="AD147" s="239">
        <v>8</v>
      </c>
      <c r="AE147" s="239">
        <v>5</v>
      </c>
      <c r="AF147" s="190"/>
      <c r="AG147" s="190"/>
      <c r="AH147" s="190"/>
    </row>
    <row r="148" spans="1:34" ht="30.75" customHeight="1" thickBot="1">
      <c r="A148" s="190" t="s">
        <v>726</v>
      </c>
      <c r="B148" s="190" t="s">
        <v>727</v>
      </c>
      <c r="C148" s="176" t="s">
        <v>725</v>
      </c>
      <c r="D148" s="190"/>
      <c r="E148" s="190"/>
      <c r="F148" s="190"/>
      <c r="G148" s="190"/>
      <c r="H148" s="190"/>
      <c r="I148" s="190">
        <v>0</v>
      </c>
      <c r="J148" s="190">
        <v>0</v>
      </c>
      <c r="K148" s="190">
        <v>0</v>
      </c>
      <c r="L148" s="190">
        <v>0</v>
      </c>
      <c r="M148" s="190">
        <v>0</v>
      </c>
      <c r="N148" s="190">
        <v>0</v>
      </c>
      <c r="O148" s="238">
        <v>4</v>
      </c>
      <c r="P148" s="238">
        <v>4</v>
      </c>
      <c r="Q148" s="190">
        <v>30</v>
      </c>
      <c r="R148" s="190">
        <v>21</v>
      </c>
      <c r="S148" s="190">
        <v>28</v>
      </c>
      <c r="T148" s="190">
        <v>15</v>
      </c>
      <c r="U148" s="190">
        <v>0</v>
      </c>
      <c r="V148" s="190">
        <v>0</v>
      </c>
      <c r="W148" s="190">
        <v>0</v>
      </c>
      <c r="X148" s="190">
        <v>0</v>
      </c>
      <c r="Y148" s="238">
        <v>0</v>
      </c>
      <c r="Z148" s="238">
        <v>0</v>
      </c>
      <c r="AA148" s="190">
        <v>0</v>
      </c>
      <c r="AB148" s="190">
        <v>0</v>
      </c>
      <c r="AC148" s="238">
        <v>102</v>
      </c>
      <c r="AD148" s="239">
        <v>62</v>
      </c>
      <c r="AE148" s="239">
        <v>40</v>
      </c>
      <c r="AF148" s="190"/>
      <c r="AG148" s="190"/>
      <c r="AH148" s="190"/>
    </row>
    <row r="149" spans="1:34" ht="30.75" customHeight="1" thickBot="1">
      <c r="A149" s="190" t="s">
        <v>728</v>
      </c>
      <c r="B149" s="190" t="s">
        <v>732</v>
      </c>
      <c r="C149" s="176" t="s">
        <v>725</v>
      </c>
      <c r="D149" s="190"/>
      <c r="E149" s="190"/>
      <c r="F149" s="190"/>
      <c r="G149" s="190"/>
      <c r="H149" s="190"/>
      <c r="I149" s="190">
        <v>0</v>
      </c>
      <c r="J149" s="190">
        <v>0</v>
      </c>
      <c r="K149" s="190">
        <v>0</v>
      </c>
      <c r="L149" s="190">
        <v>0</v>
      </c>
      <c r="M149" s="190">
        <v>13</v>
      </c>
      <c r="N149" s="190">
        <v>66</v>
      </c>
      <c r="O149" s="190">
        <v>2157</v>
      </c>
      <c r="P149" s="190">
        <v>3094</v>
      </c>
      <c r="Q149" s="190">
        <v>9326</v>
      </c>
      <c r="R149" s="190">
        <v>11438</v>
      </c>
      <c r="S149" s="190">
        <v>19302</v>
      </c>
      <c r="T149" s="190">
        <v>23408</v>
      </c>
      <c r="U149" s="190">
        <v>16950</v>
      </c>
      <c r="V149" s="190">
        <v>21259</v>
      </c>
      <c r="W149" s="190">
        <v>19086</v>
      </c>
      <c r="X149" s="190">
        <v>21676</v>
      </c>
      <c r="Y149" s="238">
        <v>12865</v>
      </c>
      <c r="Z149" s="238">
        <v>13900</v>
      </c>
      <c r="AA149" s="190">
        <v>34409</v>
      </c>
      <c r="AB149" s="190">
        <v>36663</v>
      </c>
      <c r="AC149" s="239">
        <v>245612</v>
      </c>
      <c r="AD149" s="239">
        <v>114108</v>
      </c>
      <c r="AE149" s="239">
        <v>131504</v>
      </c>
      <c r="AF149" s="190"/>
      <c r="AG149" s="190"/>
      <c r="AH149" s="190"/>
    </row>
    <row r="150" spans="1:34" ht="49.5" customHeight="1" thickBot="1">
      <c r="A150" s="190" t="s">
        <v>736</v>
      </c>
      <c r="B150" s="190" t="s">
        <v>737</v>
      </c>
      <c r="C150" s="176" t="s">
        <v>725</v>
      </c>
      <c r="D150" s="190"/>
      <c r="E150" s="190"/>
      <c r="F150" s="190"/>
      <c r="G150" s="190"/>
      <c r="H150" s="190"/>
      <c r="I150" s="190">
        <v>0</v>
      </c>
      <c r="J150" s="190">
        <v>0</v>
      </c>
      <c r="K150" s="190">
        <v>0</v>
      </c>
      <c r="L150" s="190">
        <v>0</v>
      </c>
      <c r="M150" s="190">
        <v>0</v>
      </c>
      <c r="N150" s="190">
        <v>0</v>
      </c>
      <c r="O150" s="190">
        <v>0</v>
      </c>
      <c r="P150" s="190">
        <v>0</v>
      </c>
      <c r="Q150" s="190">
        <v>11</v>
      </c>
      <c r="R150" s="190">
        <v>1</v>
      </c>
      <c r="S150" s="190">
        <v>0</v>
      </c>
      <c r="T150" s="190">
        <v>0</v>
      </c>
      <c r="U150" s="190">
        <v>0</v>
      </c>
      <c r="V150" s="190">
        <v>0</v>
      </c>
      <c r="W150" s="190">
        <v>0</v>
      </c>
      <c r="X150" s="190">
        <v>0</v>
      </c>
      <c r="Y150" s="238">
        <v>0</v>
      </c>
      <c r="Z150" s="238">
        <v>0</v>
      </c>
      <c r="AA150" s="190">
        <v>0</v>
      </c>
      <c r="AB150" s="190">
        <v>0</v>
      </c>
      <c r="AC150" s="239">
        <v>12</v>
      </c>
      <c r="AD150" s="239">
        <v>11</v>
      </c>
      <c r="AE150" s="239">
        <v>1</v>
      </c>
      <c r="AF150" s="190"/>
      <c r="AG150" s="190"/>
      <c r="AH150" s="190"/>
    </row>
    <row r="151" spans="1:34" ht="87.75" customHeight="1" thickBot="1">
      <c r="A151" s="190" t="s">
        <v>738</v>
      </c>
      <c r="B151" s="190" t="s">
        <v>739</v>
      </c>
      <c r="C151" s="176" t="s">
        <v>725</v>
      </c>
      <c r="D151" s="190"/>
      <c r="E151" s="190"/>
      <c r="F151" s="190"/>
      <c r="G151" s="190"/>
      <c r="H151" s="190"/>
      <c r="I151" s="190">
        <v>0</v>
      </c>
      <c r="J151" s="190">
        <v>0</v>
      </c>
      <c r="K151" s="190">
        <v>0</v>
      </c>
      <c r="L151" s="190">
        <v>0</v>
      </c>
      <c r="M151" s="190">
        <v>4</v>
      </c>
      <c r="N151" s="190">
        <v>28</v>
      </c>
      <c r="O151" s="190">
        <v>8</v>
      </c>
      <c r="P151" s="190">
        <v>40</v>
      </c>
      <c r="Q151" s="190">
        <v>146</v>
      </c>
      <c r="R151" s="190">
        <v>345</v>
      </c>
      <c r="S151" s="190">
        <v>53</v>
      </c>
      <c r="T151" s="190">
        <v>235</v>
      </c>
      <c r="U151" s="190">
        <v>105</v>
      </c>
      <c r="V151" s="190">
        <v>166</v>
      </c>
      <c r="W151" s="190">
        <v>253</v>
      </c>
      <c r="X151" s="190">
        <v>296</v>
      </c>
      <c r="Y151" s="238">
        <v>5</v>
      </c>
      <c r="Z151" s="238">
        <v>25</v>
      </c>
      <c r="AA151" s="190">
        <v>159</v>
      </c>
      <c r="AB151" s="190">
        <v>208</v>
      </c>
      <c r="AC151" s="239">
        <v>2076</v>
      </c>
      <c r="AD151" s="239">
        <v>733</v>
      </c>
      <c r="AE151" s="239">
        <v>1343</v>
      </c>
      <c r="AF151" s="190"/>
      <c r="AG151" s="190"/>
      <c r="AH151" s="190"/>
    </row>
    <row r="152" spans="1:34" ht="63.75" customHeight="1" thickBot="1">
      <c r="A152" s="190" t="s">
        <v>740</v>
      </c>
      <c r="B152" s="190" t="s">
        <v>741</v>
      </c>
      <c r="C152" s="176" t="s">
        <v>725</v>
      </c>
      <c r="D152" s="190"/>
      <c r="E152" s="190"/>
      <c r="F152" s="190"/>
      <c r="G152" s="190"/>
      <c r="H152" s="190"/>
      <c r="I152" s="190">
        <v>0</v>
      </c>
      <c r="J152" s="190">
        <v>0</v>
      </c>
      <c r="K152" s="190">
        <v>0</v>
      </c>
      <c r="L152" s="190">
        <v>0</v>
      </c>
      <c r="M152" s="190">
        <v>0</v>
      </c>
      <c r="N152" s="190">
        <v>0</v>
      </c>
      <c r="O152" s="190">
        <v>0</v>
      </c>
      <c r="P152" s="190">
        <v>0</v>
      </c>
      <c r="Q152" s="190">
        <v>191</v>
      </c>
      <c r="R152" s="190">
        <v>214</v>
      </c>
      <c r="S152" s="190">
        <v>0</v>
      </c>
      <c r="T152" s="190">
        <v>0</v>
      </c>
      <c r="U152" s="190">
        <v>902</v>
      </c>
      <c r="V152" s="190">
        <v>813</v>
      </c>
      <c r="W152" s="190">
        <v>0</v>
      </c>
      <c r="X152" s="190">
        <v>0</v>
      </c>
      <c r="Y152" s="238">
        <v>0</v>
      </c>
      <c r="Z152" s="238">
        <v>0</v>
      </c>
      <c r="AA152" s="190">
        <v>1144</v>
      </c>
      <c r="AB152" s="190">
        <v>1124</v>
      </c>
      <c r="AC152" s="239">
        <v>4388</v>
      </c>
      <c r="AD152" s="239">
        <v>2237</v>
      </c>
      <c r="AE152" s="239">
        <v>2151</v>
      </c>
      <c r="AF152" s="190"/>
      <c r="AG152" s="190"/>
      <c r="AH152" s="190"/>
    </row>
    <row r="153" spans="1:34" ht="48.75" customHeight="1" thickBot="1">
      <c r="A153" s="190" t="s">
        <v>743</v>
      </c>
      <c r="B153" s="190" t="s">
        <v>744</v>
      </c>
      <c r="C153" s="176" t="s">
        <v>725</v>
      </c>
      <c r="D153" s="190"/>
      <c r="E153" s="190"/>
      <c r="F153" s="190"/>
      <c r="G153" s="190"/>
      <c r="H153" s="190"/>
      <c r="I153" s="190">
        <v>0</v>
      </c>
      <c r="J153" s="190">
        <v>0</v>
      </c>
      <c r="K153" s="190">
        <v>0</v>
      </c>
      <c r="L153" s="190">
        <v>0</v>
      </c>
      <c r="M153" s="190">
        <v>0</v>
      </c>
      <c r="N153" s="190">
        <v>0</v>
      </c>
      <c r="O153" s="190">
        <v>0</v>
      </c>
      <c r="P153" s="190">
        <v>0</v>
      </c>
      <c r="Q153" s="190">
        <v>0</v>
      </c>
      <c r="R153" s="190">
        <v>205</v>
      </c>
      <c r="S153" s="190">
        <v>0</v>
      </c>
      <c r="T153" s="190">
        <v>0</v>
      </c>
      <c r="U153" s="190">
        <v>111</v>
      </c>
      <c r="V153" s="190">
        <v>458</v>
      </c>
      <c r="W153" s="190">
        <v>0</v>
      </c>
      <c r="X153" s="190">
        <v>0</v>
      </c>
      <c r="Y153" s="238">
        <v>0</v>
      </c>
      <c r="Z153" s="238">
        <v>0</v>
      </c>
      <c r="AA153" s="190">
        <v>71</v>
      </c>
      <c r="AB153" s="190">
        <v>497</v>
      </c>
      <c r="AC153" s="238">
        <v>1342</v>
      </c>
      <c r="AD153" s="239">
        <v>182</v>
      </c>
      <c r="AE153" s="239">
        <v>1159.8468</v>
      </c>
      <c r="AF153" s="190"/>
      <c r="AG153" s="190"/>
      <c r="AH153" s="190"/>
    </row>
    <row r="154" spans="1:34" ht="63" customHeight="1" thickBot="1">
      <c r="A154" s="190" t="s">
        <v>745</v>
      </c>
      <c r="B154" s="190" t="s">
        <v>746</v>
      </c>
      <c r="C154" s="176" t="s">
        <v>725</v>
      </c>
      <c r="D154" s="190"/>
      <c r="E154" s="190"/>
      <c r="F154" s="190"/>
      <c r="G154" s="190"/>
      <c r="H154" s="190"/>
      <c r="I154" s="190">
        <v>0</v>
      </c>
      <c r="J154" s="190">
        <v>0</v>
      </c>
      <c r="K154" s="190">
        <v>0</v>
      </c>
      <c r="L154" s="190">
        <v>0</v>
      </c>
      <c r="M154" s="190">
        <v>0</v>
      </c>
      <c r="N154" s="190">
        <v>0</v>
      </c>
      <c r="O154" s="190">
        <v>0</v>
      </c>
      <c r="P154" s="190">
        <v>0</v>
      </c>
      <c r="Q154" s="190">
        <v>0</v>
      </c>
      <c r="R154" s="190">
        <v>1</v>
      </c>
      <c r="S154" s="190">
        <v>0</v>
      </c>
      <c r="T154" s="190">
        <v>0</v>
      </c>
      <c r="U154" s="190">
        <v>1</v>
      </c>
      <c r="V154" s="190">
        <v>2</v>
      </c>
      <c r="W154" s="190">
        <v>0</v>
      </c>
      <c r="X154" s="190">
        <v>0</v>
      </c>
      <c r="Y154" s="238">
        <v>0</v>
      </c>
      <c r="Z154" s="238">
        <v>0</v>
      </c>
      <c r="AA154" s="190">
        <v>2</v>
      </c>
      <c r="AB154" s="190">
        <v>2</v>
      </c>
      <c r="AC154" s="238">
        <v>8</v>
      </c>
      <c r="AD154" s="239">
        <v>3</v>
      </c>
      <c r="AE154" s="239">
        <v>5</v>
      </c>
      <c r="AF154" s="190"/>
      <c r="AG154" s="190"/>
      <c r="AH154" s="190"/>
    </row>
    <row r="155" spans="1:34" ht="75" customHeight="1" thickBot="1">
      <c r="A155" s="190" t="s">
        <v>747</v>
      </c>
      <c r="B155" s="190" t="s">
        <v>748</v>
      </c>
      <c r="C155" s="176" t="s">
        <v>725</v>
      </c>
      <c r="D155" s="190"/>
      <c r="E155" s="190"/>
      <c r="F155" s="190"/>
      <c r="G155" s="190"/>
      <c r="H155" s="190"/>
      <c r="I155" s="190">
        <v>0</v>
      </c>
      <c r="J155" s="190">
        <v>0</v>
      </c>
      <c r="K155" s="190">
        <v>0</v>
      </c>
      <c r="L155" s="190">
        <v>0</v>
      </c>
      <c r="M155" s="190">
        <v>0</v>
      </c>
      <c r="N155" s="190">
        <v>0</v>
      </c>
      <c r="O155" s="190">
        <v>0</v>
      </c>
      <c r="P155" s="190">
        <v>0</v>
      </c>
      <c r="Q155" s="190">
        <v>99</v>
      </c>
      <c r="R155" s="190">
        <v>94</v>
      </c>
      <c r="S155" s="190">
        <v>0</v>
      </c>
      <c r="T155" s="190">
        <v>0</v>
      </c>
      <c r="U155" s="190">
        <v>4</v>
      </c>
      <c r="V155" s="190">
        <v>39</v>
      </c>
      <c r="W155" s="190">
        <v>0</v>
      </c>
      <c r="X155" s="190">
        <v>0</v>
      </c>
      <c r="Y155" s="238">
        <v>0</v>
      </c>
      <c r="Z155" s="238">
        <v>0</v>
      </c>
      <c r="AA155" s="190">
        <v>793</v>
      </c>
      <c r="AB155" s="190">
        <v>739</v>
      </c>
      <c r="AC155" s="238">
        <v>1768</v>
      </c>
      <c r="AD155" s="239">
        <v>896</v>
      </c>
      <c r="AE155" s="239">
        <v>872</v>
      </c>
      <c r="AF155" s="190"/>
      <c r="AG155" s="190"/>
      <c r="AH155" s="190"/>
    </row>
    <row r="156" spans="1:34" ht="15.75" thickBot="1"/>
    <row r="157" spans="1:34" ht="15.75" thickBot="1">
      <c r="A157" s="234" t="s">
        <v>1</v>
      </c>
      <c r="B157" s="569" t="s">
        <v>763</v>
      </c>
      <c r="C157" s="570"/>
      <c r="D157" s="570"/>
      <c r="E157" s="570"/>
      <c r="F157" s="570"/>
      <c r="G157" s="570"/>
      <c r="H157" s="570"/>
      <c r="I157" s="570"/>
      <c r="J157" s="570"/>
      <c r="K157" s="570"/>
      <c r="L157" s="571"/>
    </row>
    <row r="158" spans="1:34" ht="59.25" customHeight="1" thickBot="1">
      <c r="A158" s="176" t="s">
        <v>4</v>
      </c>
      <c r="B158" s="543" t="s">
        <v>765</v>
      </c>
      <c r="C158" s="548"/>
      <c r="D158" s="548"/>
      <c r="E158" s="548"/>
      <c r="F158" s="548"/>
      <c r="G158" s="548"/>
      <c r="H158" s="548"/>
      <c r="I158" s="548"/>
      <c r="J158" s="548"/>
      <c r="K158" s="548"/>
      <c r="L158" s="549"/>
    </row>
    <row r="159" spans="1:34" ht="15.75" thickBot="1"/>
    <row r="160" spans="1:34" s="126" customFormat="1" ht="96.75" customHeight="1" thickBot="1">
      <c r="A160" s="192" t="s">
        <v>7</v>
      </c>
      <c r="B160" s="192" t="s">
        <v>8</v>
      </c>
      <c r="C160" s="192" t="s">
        <v>11</v>
      </c>
      <c r="D160" s="192" t="s">
        <v>717</v>
      </c>
      <c r="E160" s="192" t="s">
        <v>751</v>
      </c>
      <c r="F160" s="550" t="s">
        <v>719</v>
      </c>
      <c r="G160" s="550"/>
      <c r="H160" s="550"/>
      <c r="I160" s="550" t="s">
        <v>13</v>
      </c>
      <c r="J160" s="550"/>
      <c r="K160" s="550" t="s">
        <v>14</v>
      </c>
      <c r="L160" s="550"/>
      <c r="M160" s="550" t="s">
        <v>15</v>
      </c>
      <c r="N160" s="550"/>
      <c r="O160" s="550" t="s">
        <v>16</v>
      </c>
      <c r="P160" s="550"/>
      <c r="Q160" s="550" t="s">
        <v>17</v>
      </c>
      <c r="R160" s="550"/>
      <c r="S160" s="550" t="s">
        <v>18</v>
      </c>
      <c r="T160" s="550"/>
      <c r="U160" s="559" t="s">
        <v>19</v>
      </c>
      <c r="V160" s="561"/>
      <c r="W160" s="550" t="s">
        <v>20</v>
      </c>
      <c r="X160" s="550"/>
      <c r="Y160" s="550" t="s">
        <v>21</v>
      </c>
      <c r="Z160" s="550"/>
      <c r="AA160" s="550" t="s">
        <v>22</v>
      </c>
      <c r="AB160" s="550"/>
      <c r="AC160" s="550" t="s">
        <v>720</v>
      </c>
      <c r="AD160" s="550"/>
      <c r="AE160" s="550"/>
      <c r="AF160" s="550" t="s">
        <v>752</v>
      </c>
      <c r="AG160" s="550"/>
      <c r="AH160" s="550"/>
    </row>
    <row r="161" spans="1:34" ht="15.75" customHeight="1" thickBot="1">
      <c r="A161" s="565"/>
      <c r="B161" s="565"/>
      <c r="C161" s="565"/>
      <c r="D161" s="565"/>
      <c r="E161" s="565"/>
      <c r="F161" s="565"/>
      <c r="G161" s="565"/>
      <c r="H161" s="565"/>
      <c r="I161" s="566" t="s">
        <v>722</v>
      </c>
      <c r="J161" s="567"/>
      <c r="K161" s="567"/>
      <c r="L161" s="567"/>
      <c r="M161" s="567"/>
      <c r="N161" s="567"/>
      <c r="O161" s="567"/>
      <c r="P161" s="567"/>
      <c r="Q161" s="567"/>
      <c r="R161" s="567"/>
      <c r="S161" s="567"/>
      <c r="T161" s="567"/>
      <c r="U161" s="567"/>
      <c r="V161" s="567"/>
      <c r="W161" s="567"/>
      <c r="X161" s="567"/>
      <c r="Y161" s="567"/>
      <c r="Z161" s="567"/>
      <c r="AA161" s="567"/>
      <c r="AB161" s="567"/>
      <c r="AC161" s="568"/>
      <c r="AD161" s="568"/>
      <c r="AE161" s="568"/>
      <c r="AF161" s="565"/>
      <c r="AG161" s="565"/>
      <c r="AH161" s="565"/>
    </row>
    <row r="162" spans="1:34" s="127" customFormat="1" ht="19.5" customHeight="1" thickBot="1">
      <c r="A162" s="176"/>
      <c r="B162" s="176"/>
      <c r="C162" s="176"/>
      <c r="D162" s="176"/>
      <c r="E162" s="176"/>
      <c r="F162" s="176" t="s">
        <v>26</v>
      </c>
      <c r="G162" s="176" t="s">
        <v>24</v>
      </c>
      <c r="H162" s="176" t="s">
        <v>25</v>
      </c>
      <c r="I162" s="176" t="s">
        <v>24</v>
      </c>
      <c r="J162" s="176" t="s">
        <v>25</v>
      </c>
      <c r="K162" s="176" t="s">
        <v>24</v>
      </c>
      <c r="L162" s="176" t="s">
        <v>25</v>
      </c>
      <c r="M162" s="176" t="s">
        <v>24</v>
      </c>
      <c r="N162" s="176" t="s">
        <v>25</v>
      </c>
      <c r="O162" s="176" t="s">
        <v>24</v>
      </c>
      <c r="P162" s="176" t="s">
        <v>25</v>
      </c>
      <c r="Q162" s="176" t="s">
        <v>24</v>
      </c>
      <c r="R162" s="176" t="s">
        <v>25</v>
      </c>
      <c r="S162" s="176" t="s">
        <v>24</v>
      </c>
      <c r="T162" s="176" t="s">
        <v>25</v>
      </c>
      <c r="U162" s="176" t="s">
        <v>24</v>
      </c>
      <c r="V162" s="176" t="s">
        <v>25</v>
      </c>
      <c r="W162" s="176" t="s">
        <v>24</v>
      </c>
      <c r="X162" s="176" t="s">
        <v>25</v>
      </c>
      <c r="Y162" s="192" t="s">
        <v>24</v>
      </c>
      <c r="Z162" s="192" t="s">
        <v>25</v>
      </c>
      <c r="AA162" s="176" t="s">
        <v>24</v>
      </c>
      <c r="AB162" s="176" t="s">
        <v>25</v>
      </c>
      <c r="AC162" s="192" t="s">
        <v>26</v>
      </c>
      <c r="AD162" s="192" t="s">
        <v>24</v>
      </c>
      <c r="AE162" s="192" t="s">
        <v>25</v>
      </c>
      <c r="AF162" s="176" t="s">
        <v>26</v>
      </c>
      <c r="AG162" s="176" t="s">
        <v>24</v>
      </c>
      <c r="AH162" s="176" t="s">
        <v>25</v>
      </c>
    </row>
    <row r="163" spans="1:34" ht="26.25" thickBot="1">
      <c r="A163" s="190" t="s">
        <v>723</v>
      </c>
      <c r="B163" s="190" t="s">
        <v>724</v>
      </c>
      <c r="C163" s="176" t="s">
        <v>725</v>
      </c>
      <c r="D163" s="190"/>
      <c r="E163" s="190"/>
      <c r="F163" s="190"/>
      <c r="G163" s="190"/>
      <c r="H163" s="190"/>
      <c r="I163" s="190">
        <v>0</v>
      </c>
      <c r="J163" s="190">
        <v>0</v>
      </c>
      <c r="K163" s="190">
        <v>0</v>
      </c>
      <c r="L163" s="190">
        <v>0</v>
      </c>
      <c r="M163" s="190">
        <v>0</v>
      </c>
      <c r="N163" s="190">
        <v>0</v>
      </c>
      <c r="O163" s="212">
        <v>125</v>
      </c>
      <c r="P163" s="212">
        <v>201</v>
      </c>
      <c r="Q163" s="190">
        <v>249</v>
      </c>
      <c r="R163" s="190">
        <v>437</v>
      </c>
      <c r="S163" s="190">
        <v>2</v>
      </c>
      <c r="T163" s="190">
        <v>3</v>
      </c>
      <c r="U163" s="190">
        <v>17</v>
      </c>
      <c r="V163" s="190">
        <v>58</v>
      </c>
      <c r="W163" s="190">
        <v>0</v>
      </c>
      <c r="X163" s="190">
        <v>0</v>
      </c>
      <c r="Y163" s="238">
        <v>0</v>
      </c>
      <c r="Z163" s="238">
        <v>0</v>
      </c>
      <c r="AA163" s="190">
        <v>0</v>
      </c>
      <c r="AB163" s="190">
        <v>0</v>
      </c>
      <c r="AC163" s="239">
        <v>1092</v>
      </c>
      <c r="AD163" s="239">
        <v>393</v>
      </c>
      <c r="AE163" s="239">
        <v>699</v>
      </c>
      <c r="AF163" s="190"/>
      <c r="AG163" s="190"/>
      <c r="AH163" s="190"/>
    </row>
    <row r="164" spans="1:34" ht="26.25" thickBot="1">
      <c r="A164" s="190" t="s">
        <v>726</v>
      </c>
      <c r="B164" s="190" t="s">
        <v>727</v>
      </c>
      <c r="C164" s="176" t="s">
        <v>725</v>
      </c>
      <c r="D164" s="190"/>
      <c r="E164" s="190"/>
      <c r="F164" s="190"/>
      <c r="G164" s="190"/>
      <c r="H164" s="190"/>
      <c r="I164" s="190">
        <v>0</v>
      </c>
      <c r="J164" s="190">
        <v>0</v>
      </c>
      <c r="K164" s="190">
        <v>0</v>
      </c>
      <c r="L164" s="190">
        <v>0</v>
      </c>
      <c r="M164" s="190">
        <v>0</v>
      </c>
      <c r="N164" s="190">
        <v>0</v>
      </c>
      <c r="O164" s="212">
        <v>3</v>
      </c>
      <c r="P164" s="212">
        <v>23</v>
      </c>
      <c r="Q164" s="190">
        <v>1</v>
      </c>
      <c r="R164" s="190">
        <v>12</v>
      </c>
      <c r="S164" s="190">
        <v>0</v>
      </c>
      <c r="T164" s="190">
        <v>0</v>
      </c>
      <c r="U164" s="190">
        <v>0</v>
      </c>
      <c r="V164" s="190">
        <v>5</v>
      </c>
      <c r="W164" s="190">
        <v>0</v>
      </c>
      <c r="X164" s="190">
        <v>0</v>
      </c>
      <c r="Y164" s="238">
        <v>0</v>
      </c>
      <c r="Z164" s="238">
        <v>0</v>
      </c>
      <c r="AA164" s="190">
        <v>0</v>
      </c>
      <c r="AB164" s="190">
        <v>0</v>
      </c>
      <c r="AC164" s="239">
        <v>44</v>
      </c>
      <c r="AD164" s="239">
        <v>4</v>
      </c>
      <c r="AE164" s="239">
        <v>40</v>
      </c>
      <c r="AF164" s="190"/>
      <c r="AG164" s="190"/>
      <c r="AH164" s="190"/>
    </row>
    <row r="165" spans="1:34" ht="39" thickBot="1">
      <c r="A165" s="190" t="s">
        <v>728</v>
      </c>
      <c r="B165" s="190" t="s">
        <v>729</v>
      </c>
      <c r="C165" s="176" t="s">
        <v>725</v>
      </c>
      <c r="D165" s="190"/>
      <c r="E165" s="190"/>
      <c r="F165" s="190"/>
      <c r="G165" s="190"/>
      <c r="H165" s="190"/>
      <c r="I165" s="190">
        <v>0</v>
      </c>
      <c r="J165" s="190">
        <v>0</v>
      </c>
      <c r="K165" s="190">
        <v>0</v>
      </c>
      <c r="L165" s="190">
        <v>0</v>
      </c>
      <c r="M165" s="190">
        <v>0</v>
      </c>
      <c r="N165" s="190">
        <v>0</v>
      </c>
      <c r="O165" s="212">
        <v>1875</v>
      </c>
      <c r="P165" s="212">
        <v>4184</v>
      </c>
      <c r="Q165" s="212">
        <v>2892</v>
      </c>
      <c r="R165" s="212">
        <v>6849</v>
      </c>
      <c r="S165" s="212">
        <v>1030</v>
      </c>
      <c r="T165" s="212">
        <v>3163</v>
      </c>
      <c r="U165" s="190">
        <v>534</v>
      </c>
      <c r="V165" s="190">
        <v>1109</v>
      </c>
      <c r="W165" s="190">
        <v>7</v>
      </c>
      <c r="X165" s="190">
        <v>25</v>
      </c>
      <c r="Y165" s="238">
        <v>227</v>
      </c>
      <c r="Z165" s="238">
        <v>425</v>
      </c>
      <c r="AA165" s="190">
        <v>72</v>
      </c>
      <c r="AB165" s="190">
        <v>432</v>
      </c>
      <c r="AC165" s="239">
        <v>22824</v>
      </c>
      <c r="AD165" s="239">
        <v>6637</v>
      </c>
      <c r="AE165" s="239">
        <v>16187</v>
      </c>
      <c r="AF165" s="190"/>
      <c r="AG165" s="190"/>
      <c r="AH165" s="190"/>
    </row>
    <row r="166" spans="1:34" ht="50.25" customHeight="1" thickBot="1">
      <c r="A166" s="190" t="s">
        <v>736</v>
      </c>
      <c r="B166" s="190" t="s">
        <v>737</v>
      </c>
      <c r="C166" s="176" t="s">
        <v>725</v>
      </c>
      <c r="D166" s="190"/>
      <c r="E166" s="190"/>
      <c r="F166" s="190"/>
      <c r="G166" s="190"/>
      <c r="H166" s="190"/>
      <c r="I166" s="190">
        <v>0</v>
      </c>
      <c r="J166" s="190">
        <v>0</v>
      </c>
      <c r="K166" s="190">
        <v>0</v>
      </c>
      <c r="L166" s="190">
        <v>0</v>
      </c>
      <c r="M166" s="190">
        <v>0</v>
      </c>
      <c r="N166" s="190">
        <v>0</v>
      </c>
      <c r="O166" s="212">
        <v>5</v>
      </c>
      <c r="P166" s="212">
        <v>27</v>
      </c>
      <c r="Q166" s="190">
        <v>14</v>
      </c>
      <c r="R166" s="190">
        <v>40</v>
      </c>
      <c r="S166" s="190">
        <v>3</v>
      </c>
      <c r="T166" s="190">
        <v>11</v>
      </c>
      <c r="U166" s="190">
        <v>30</v>
      </c>
      <c r="V166" s="190">
        <v>42</v>
      </c>
      <c r="W166" s="190">
        <v>0</v>
      </c>
      <c r="X166" s="190">
        <v>0</v>
      </c>
      <c r="Y166" s="238">
        <v>0</v>
      </c>
      <c r="Z166" s="238">
        <v>0</v>
      </c>
      <c r="AA166" s="190">
        <v>0</v>
      </c>
      <c r="AB166" s="190">
        <v>0</v>
      </c>
      <c r="AC166" s="239">
        <v>172</v>
      </c>
      <c r="AD166" s="239">
        <v>52</v>
      </c>
      <c r="AE166" s="239">
        <v>120</v>
      </c>
      <c r="AF166" s="190"/>
      <c r="AG166" s="190"/>
      <c r="AH166" s="190"/>
    </row>
    <row r="167" spans="1:34" ht="96" customHeight="1" thickBot="1">
      <c r="A167" s="190" t="s">
        <v>738</v>
      </c>
      <c r="B167" s="190" t="s">
        <v>739</v>
      </c>
      <c r="C167" s="176" t="s">
        <v>725</v>
      </c>
      <c r="D167" s="190"/>
      <c r="E167" s="190"/>
      <c r="F167" s="190"/>
      <c r="G167" s="190"/>
      <c r="H167" s="190"/>
      <c r="I167" s="190">
        <v>0</v>
      </c>
      <c r="J167" s="190">
        <v>0</v>
      </c>
      <c r="K167" s="190">
        <v>0</v>
      </c>
      <c r="L167" s="190">
        <v>0</v>
      </c>
      <c r="M167" s="190">
        <v>0</v>
      </c>
      <c r="N167" s="190">
        <v>0</v>
      </c>
      <c r="O167" s="212">
        <v>759</v>
      </c>
      <c r="P167" s="212">
        <v>1588</v>
      </c>
      <c r="Q167" s="212">
        <v>1169</v>
      </c>
      <c r="R167" s="212">
        <v>2628</v>
      </c>
      <c r="S167" s="212">
        <v>531</v>
      </c>
      <c r="T167" s="212">
        <v>1564</v>
      </c>
      <c r="U167" s="190">
        <v>397</v>
      </c>
      <c r="V167" s="190">
        <v>862</v>
      </c>
      <c r="W167" s="190">
        <v>4</v>
      </c>
      <c r="X167" s="190">
        <v>20</v>
      </c>
      <c r="Y167" s="238">
        <v>172</v>
      </c>
      <c r="Z167" s="238">
        <v>348</v>
      </c>
      <c r="AA167" s="190">
        <v>0</v>
      </c>
      <c r="AB167" s="190">
        <v>0</v>
      </c>
      <c r="AC167" s="239">
        <v>10042</v>
      </c>
      <c r="AD167" s="239">
        <v>3032</v>
      </c>
      <c r="AE167" s="239">
        <v>7010</v>
      </c>
      <c r="AF167" s="190"/>
      <c r="AG167" s="190"/>
      <c r="AH167" s="190"/>
    </row>
    <row r="168" spans="1:34" ht="60.75" customHeight="1" thickBot="1">
      <c r="A168" s="190" t="s">
        <v>740</v>
      </c>
      <c r="B168" s="190" t="s">
        <v>741</v>
      </c>
      <c r="C168" s="176" t="s">
        <v>725</v>
      </c>
      <c r="D168" s="190"/>
      <c r="E168" s="190"/>
      <c r="F168" s="190"/>
      <c r="G168" s="190"/>
      <c r="H168" s="190"/>
      <c r="I168" s="190">
        <v>0</v>
      </c>
      <c r="J168" s="190">
        <v>0</v>
      </c>
      <c r="K168" s="190">
        <v>0</v>
      </c>
      <c r="L168" s="190">
        <v>0</v>
      </c>
      <c r="M168" s="190">
        <v>0</v>
      </c>
      <c r="N168" s="190">
        <v>0</v>
      </c>
      <c r="O168" s="212">
        <v>0</v>
      </c>
      <c r="P168" s="212">
        <v>0</v>
      </c>
      <c r="Q168" s="190">
        <v>548</v>
      </c>
      <c r="R168" s="212">
        <v>1325</v>
      </c>
      <c r="S168" s="190">
        <v>0</v>
      </c>
      <c r="T168" s="190">
        <v>0</v>
      </c>
      <c r="U168" s="190">
        <v>239</v>
      </c>
      <c r="V168" s="190">
        <v>587</v>
      </c>
      <c r="W168" s="190">
        <v>0</v>
      </c>
      <c r="X168" s="190">
        <v>0</v>
      </c>
      <c r="Y168" s="238">
        <v>0</v>
      </c>
      <c r="Z168" s="238">
        <v>0</v>
      </c>
      <c r="AA168" s="190">
        <v>44</v>
      </c>
      <c r="AB168" s="190">
        <v>69</v>
      </c>
      <c r="AC168" s="239">
        <v>2812</v>
      </c>
      <c r="AD168" s="239">
        <v>831</v>
      </c>
      <c r="AE168" s="239">
        <v>1981</v>
      </c>
      <c r="AF168" s="190"/>
      <c r="AG168" s="190"/>
      <c r="AH168" s="190"/>
    </row>
    <row r="169" spans="1:34" ht="60.75" customHeight="1" thickBot="1">
      <c r="A169" s="190" t="s">
        <v>743</v>
      </c>
      <c r="B169" s="190" t="s">
        <v>744</v>
      </c>
      <c r="C169" s="176" t="s">
        <v>725</v>
      </c>
      <c r="D169" s="190"/>
      <c r="E169" s="190"/>
      <c r="F169" s="190"/>
      <c r="G169" s="190"/>
      <c r="H169" s="190"/>
      <c r="I169" s="190">
        <v>0</v>
      </c>
      <c r="J169" s="190">
        <v>0</v>
      </c>
      <c r="K169" s="190">
        <v>0</v>
      </c>
      <c r="L169" s="190">
        <v>0</v>
      </c>
      <c r="M169" s="190">
        <v>0</v>
      </c>
      <c r="N169" s="190">
        <v>0</v>
      </c>
      <c r="O169" s="212">
        <v>0</v>
      </c>
      <c r="P169" s="212">
        <v>0</v>
      </c>
      <c r="Q169" s="190">
        <v>253</v>
      </c>
      <c r="R169" s="190">
        <v>514</v>
      </c>
      <c r="S169" s="190">
        <v>0</v>
      </c>
      <c r="T169" s="190">
        <v>0</v>
      </c>
      <c r="U169" s="190">
        <v>204</v>
      </c>
      <c r="V169" s="190">
        <v>742</v>
      </c>
      <c r="W169" s="190">
        <v>0</v>
      </c>
      <c r="X169" s="190">
        <v>0</v>
      </c>
      <c r="Y169" s="238">
        <v>0</v>
      </c>
      <c r="Z169" s="238">
        <v>0</v>
      </c>
      <c r="AA169" s="190">
        <v>147</v>
      </c>
      <c r="AB169" s="190">
        <v>33</v>
      </c>
      <c r="AC169" s="239">
        <v>1893.2538</v>
      </c>
      <c r="AD169" s="239">
        <v>603.93880000000001</v>
      </c>
      <c r="AE169" s="239">
        <v>1289.3150000000001</v>
      </c>
      <c r="AF169" s="190"/>
      <c r="AG169" s="190"/>
      <c r="AH169" s="190"/>
    </row>
    <row r="170" spans="1:34" ht="68.25" customHeight="1" thickBot="1">
      <c r="A170" s="190" t="s">
        <v>745</v>
      </c>
      <c r="B170" s="190" t="s">
        <v>746</v>
      </c>
      <c r="C170" s="176" t="s">
        <v>725</v>
      </c>
      <c r="D170" s="190"/>
      <c r="E170" s="190"/>
      <c r="F170" s="190"/>
      <c r="G170" s="190"/>
      <c r="H170" s="190"/>
      <c r="I170" s="190">
        <v>0</v>
      </c>
      <c r="J170" s="190">
        <v>0</v>
      </c>
      <c r="K170" s="190">
        <v>0</v>
      </c>
      <c r="L170" s="190">
        <v>0</v>
      </c>
      <c r="M170" s="190">
        <v>0</v>
      </c>
      <c r="N170" s="190">
        <v>0</v>
      </c>
      <c r="O170" s="212">
        <v>0</v>
      </c>
      <c r="P170" s="212">
        <v>0</v>
      </c>
      <c r="Q170" s="190">
        <v>216</v>
      </c>
      <c r="R170" s="190">
        <v>478</v>
      </c>
      <c r="S170" s="190">
        <v>0</v>
      </c>
      <c r="T170" s="190">
        <v>0</v>
      </c>
      <c r="U170" s="190">
        <v>106</v>
      </c>
      <c r="V170" s="190">
        <v>267</v>
      </c>
      <c r="W170" s="190">
        <v>0</v>
      </c>
      <c r="X170" s="190">
        <v>0</v>
      </c>
      <c r="Y170" s="238">
        <v>0</v>
      </c>
      <c r="Z170" s="238">
        <v>0</v>
      </c>
      <c r="AA170" s="190">
        <v>8</v>
      </c>
      <c r="AB170" s="190">
        <v>12</v>
      </c>
      <c r="AC170" s="239">
        <v>1087</v>
      </c>
      <c r="AD170" s="239">
        <v>330</v>
      </c>
      <c r="AE170" s="239">
        <v>757</v>
      </c>
      <c r="AF170" s="190"/>
      <c r="AG170" s="190"/>
      <c r="AH170" s="190"/>
    </row>
    <row r="171" spans="1:34" ht="73.5" customHeight="1" thickBot="1">
      <c r="A171" s="190" t="s">
        <v>747</v>
      </c>
      <c r="B171" s="190" t="s">
        <v>748</v>
      </c>
      <c r="C171" s="176" t="s">
        <v>725</v>
      </c>
      <c r="D171" s="190"/>
      <c r="E171" s="190"/>
      <c r="F171" s="190"/>
      <c r="G171" s="190"/>
      <c r="H171" s="190"/>
      <c r="I171" s="190">
        <v>0</v>
      </c>
      <c r="J171" s="190">
        <v>0</v>
      </c>
      <c r="K171" s="190">
        <v>0</v>
      </c>
      <c r="L171" s="190">
        <v>0</v>
      </c>
      <c r="M171" s="190">
        <v>0</v>
      </c>
      <c r="N171" s="190">
        <v>0</v>
      </c>
      <c r="O171" s="212">
        <v>0</v>
      </c>
      <c r="P171" s="212">
        <v>0</v>
      </c>
      <c r="Q171" s="190">
        <v>444</v>
      </c>
      <c r="R171" s="190">
        <v>1091</v>
      </c>
      <c r="S171" s="190">
        <v>0</v>
      </c>
      <c r="T171" s="190">
        <v>0</v>
      </c>
      <c r="U171" s="190">
        <v>107</v>
      </c>
      <c r="V171" s="190">
        <v>204</v>
      </c>
      <c r="W171" s="190">
        <v>0</v>
      </c>
      <c r="X171" s="190">
        <v>0</v>
      </c>
      <c r="Y171" s="238">
        <v>0</v>
      </c>
      <c r="Z171" s="238">
        <v>0</v>
      </c>
      <c r="AA171" s="190">
        <v>36</v>
      </c>
      <c r="AB171" s="190">
        <v>60</v>
      </c>
      <c r="AC171" s="239">
        <v>1942</v>
      </c>
      <c r="AD171" s="239">
        <v>587</v>
      </c>
      <c r="AE171" s="239">
        <v>1355</v>
      </c>
      <c r="AF171" s="190"/>
      <c r="AG171" s="190"/>
      <c r="AH171" s="190"/>
    </row>
    <row r="172" spans="1:34" ht="15.75" thickBot="1"/>
    <row r="173" spans="1:34" ht="15.75" thickBot="1">
      <c r="A173" s="234" t="s">
        <v>1</v>
      </c>
      <c r="B173" s="569" t="s">
        <v>763</v>
      </c>
      <c r="C173" s="570"/>
      <c r="D173" s="570"/>
      <c r="E173" s="570"/>
      <c r="F173" s="570"/>
      <c r="G173" s="570"/>
      <c r="H173" s="570"/>
      <c r="I173" s="570"/>
      <c r="J173" s="570"/>
      <c r="K173" s="570"/>
      <c r="L173" s="571"/>
    </row>
    <row r="174" spans="1:34" ht="64.5" customHeight="1" thickBot="1">
      <c r="A174" s="176" t="s">
        <v>4</v>
      </c>
      <c r="B174" s="543" t="s">
        <v>766</v>
      </c>
      <c r="C174" s="548"/>
      <c r="D174" s="548"/>
      <c r="E174" s="548"/>
      <c r="F174" s="548"/>
      <c r="G174" s="548"/>
      <c r="H174" s="548"/>
      <c r="I174" s="548"/>
      <c r="J174" s="548"/>
      <c r="K174" s="548"/>
      <c r="L174" s="549"/>
    </row>
    <row r="175" spans="1:34" ht="15.75" thickBot="1"/>
    <row r="176" spans="1:34" s="126" customFormat="1" ht="85.5" customHeight="1" thickBot="1">
      <c r="A176" s="192" t="s">
        <v>7</v>
      </c>
      <c r="B176" s="192" t="s">
        <v>8</v>
      </c>
      <c r="C176" s="192" t="s">
        <v>11</v>
      </c>
      <c r="D176" s="192" t="s">
        <v>717</v>
      </c>
      <c r="E176" s="192" t="s">
        <v>751</v>
      </c>
      <c r="F176" s="550" t="s">
        <v>719</v>
      </c>
      <c r="G176" s="550"/>
      <c r="H176" s="550"/>
      <c r="I176" s="550" t="s">
        <v>13</v>
      </c>
      <c r="J176" s="550"/>
      <c r="K176" s="550" t="s">
        <v>14</v>
      </c>
      <c r="L176" s="550"/>
      <c r="M176" s="550" t="s">
        <v>15</v>
      </c>
      <c r="N176" s="550"/>
      <c r="O176" s="550" t="s">
        <v>16</v>
      </c>
      <c r="P176" s="550"/>
      <c r="Q176" s="550" t="s">
        <v>17</v>
      </c>
      <c r="R176" s="550"/>
      <c r="S176" s="550" t="s">
        <v>18</v>
      </c>
      <c r="T176" s="550"/>
      <c r="U176" s="559" t="s">
        <v>19</v>
      </c>
      <c r="V176" s="561"/>
      <c r="W176" s="550" t="s">
        <v>20</v>
      </c>
      <c r="X176" s="550"/>
      <c r="Y176" s="550" t="s">
        <v>21</v>
      </c>
      <c r="Z176" s="550"/>
      <c r="AA176" s="550" t="s">
        <v>22</v>
      </c>
      <c r="AB176" s="550"/>
      <c r="AC176" s="550" t="s">
        <v>720</v>
      </c>
      <c r="AD176" s="550"/>
      <c r="AE176" s="550"/>
      <c r="AF176" s="550" t="s">
        <v>752</v>
      </c>
      <c r="AG176" s="550"/>
      <c r="AH176" s="550"/>
    </row>
    <row r="177" spans="1:34" ht="15.75" customHeight="1" thickBot="1">
      <c r="A177" s="565"/>
      <c r="B177" s="565"/>
      <c r="C177" s="565"/>
      <c r="D177" s="565"/>
      <c r="E177" s="565"/>
      <c r="F177" s="565"/>
      <c r="G177" s="565"/>
      <c r="H177" s="565"/>
      <c r="I177" s="566" t="s">
        <v>722</v>
      </c>
      <c r="J177" s="567"/>
      <c r="K177" s="567"/>
      <c r="L177" s="567"/>
      <c r="M177" s="567"/>
      <c r="N177" s="567"/>
      <c r="O177" s="567"/>
      <c r="P177" s="567"/>
      <c r="Q177" s="567"/>
      <c r="R177" s="567"/>
      <c r="S177" s="567"/>
      <c r="T177" s="567"/>
      <c r="U177" s="567"/>
      <c r="V177" s="567"/>
      <c r="W177" s="567"/>
      <c r="X177" s="567"/>
      <c r="Y177" s="567"/>
      <c r="Z177" s="567"/>
      <c r="AA177" s="567"/>
      <c r="AB177" s="567"/>
      <c r="AC177" s="568"/>
      <c r="AD177" s="568"/>
      <c r="AE177" s="568"/>
      <c r="AF177" s="565"/>
      <c r="AG177" s="565"/>
      <c r="AH177" s="565"/>
    </row>
    <row r="178" spans="1:34" s="127" customFormat="1" ht="19.5" customHeight="1" thickBot="1">
      <c r="A178" s="176"/>
      <c r="B178" s="176"/>
      <c r="C178" s="176"/>
      <c r="D178" s="176"/>
      <c r="E178" s="176"/>
      <c r="F178" s="176" t="s">
        <v>26</v>
      </c>
      <c r="G178" s="176" t="s">
        <v>24</v>
      </c>
      <c r="H178" s="176" t="s">
        <v>25</v>
      </c>
      <c r="I178" s="176" t="s">
        <v>24</v>
      </c>
      <c r="J178" s="176" t="s">
        <v>25</v>
      </c>
      <c r="K178" s="176" t="s">
        <v>24</v>
      </c>
      <c r="L178" s="176" t="s">
        <v>25</v>
      </c>
      <c r="M178" s="176" t="s">
        <v>24</v>
      </c>
      <c r="N178" s="176" t="s">
        <v>25</v>
      </c>
      <c r="O178" s="176" t="s">
        <v>24</v>
      </c>
      <c r="P178" s="176" t="s">
        <v>25</v>
      </c>
      <c r="Q178" s="176" t="s">
        <v>24</v>
      </c>
      <c r="R178" s="176" t="s">
        <v>25</v>
      </c>
      <c r="S178" s="176" t="s">
        <v>24</v>
      </c>
      <c r="T178" s="176" t="s">
        <v>25</v>
      </c>
      <c r="U178" s="176" t="s">
        <v>24</v>
      </c>
      <c r="V178" s="176" t="s">
        <v>25</v>
      </c>
      <c r="W178" s="176" t="s">
        <v>24</v>
      </c>
      <c r="X178" s="176" t="s">
        <v>25</v>
      </c>
      <c r="Y178" s="192" t="s">
        <v>24</v>
      </c>
      <c r="Z178" s="192" t="s">
        <v>25</v>
      </c>
      <c r="AA178" s="176" t="s">
        <v>24</v>
      </c>
      <c r="AB178" s="176" t="s">
        <v>25</v>
      </c>
      <c r="AC178" s="192" t="s">
        <v>26</v>
      </c>
      <c r="AD178" s="192" t="s">
        <v>24</v>
      </c>
      <c r="AE178" s="192" t="s">
        <v>25</v>
      </c>
      <c r="AF178" s="176" t="s">
        <v>26</v>
      </c>
      <c r="AG178" s="176" t="s">
        <v>24</v>
      </c>
      <c r="AH178" s="176" t="s">
        <v>25</v>
      </c>
    </row>
    <row r="179" spans="1:34" ht="26.25" thickBot="1">
      <c r="A179" s="190" t="s">
        <v>723</v>
      </c>
      <c r="B179" s="190" t="s">
        <v>724</v>
      </c>
      <c r="C179" s="176" t="s">
        <v>725</v>
      </c>
      <c r="D179" s="190"/>
      <c r="E179" s="190"/>
      <c r="F179" s="190"/>
      <c r="G179" s="190"/>
      <c r="H179" s="190"/>
      <c r="I179" s="190">
        <v>0</v>
      </c>
      <c r="J179" s="190">
        <v>0</v>
      </c>
      <c r="K179" s="190">
        <v>0</v>
      </c>
      <c r="L179" s="190">
        <v>0</v>
      </c>
      <c r="M179" s="190">
        <v>0</v>
      </c>
      <c r="N179" s="190">
        <v>0</v>
      </c>
      <c r="O179" s="190">
        <v>26</v>
      </c>
      <c r="P179" s="190">
        <v>10</v>
      </c>
      <c r="Q179" s="190">
        <v>41</v>
      </c>
      <c r="R179" s="238">
        <v>22</v>
      </c>
      <c r="S179" s="190">
        <v>1</v>
      </c>
      <c r="T179" s="190">
        <v>0</v>
      </c>
      <c r="U179" s="190">
        <v>0</v>
      </c>
      <c r="V179" s="190">
        <v>0</v>
      </c>
      <c r="W179" s="190">
        <v>0</v>
      </c>
      <c r="X179" s="190">
        <v>0</v>
      </c>
      <c r="Y179" s="238">
        <v>2</v>
      </c>
      <c r="Z179" s="238">
        <v>2</v>
      </c>
      <c r="AA179" s="190">
        <v>0</v>
      </c>
      <c r="AB179" s="190">
        <v>0</v>
      </c>
      <c r="AC179" s="239">
        <v>104</v>
      </c>
      <c r="AD179" s="239">
        <v>70</v>
      </c>
      <c r="AE179" s="239">
        <v>34</v>
      </c>
      <c r="AF179" s="190"/>
      <c r="AG179" s="190"/>
      <c r="AH179" s="190"/>
    </row>
    <row r="180" spans="1:34" ht="33" customHeight="1" thickBot="1">
      <c r="A180" s="190" t="s">
        <v>726</v>
      </c>
      <c r="B180" s="190" t="s">
        <v>727</v>
      </c>
      <c r="C180" s="176" t="s">
        <v>725</v>
      </c>
      <c r="D180" s="190"/>
      <c r="E180" s="190"/>
      <c r="F180" s="190"/>
      <c r="G180" s="190"/>
      <c r="H180" s="190"/>
      <c r="I180" s="190">
        <v>0</v>
      </c>
      <c r="J180" s="190">
        <v>0</v>
      </c>
      <c r="K180" s="190">
        <v>0</v>
      </c>
      <c r="L180" s="190">
        <v>0</v>
      </c>
      <c r="M180" s="190">
        <v>0</v>
      </c>
      <c r="N180" s="190">
        <v>0</v>
      </c>
      <c r="O180" s="190">
        <v>5</v>
      </c>
      <c r="P180" s="190">
        <v>1</v>
      </c>
      <c r="Q180" s="190">
        <v>27</v>
      </c>
      <c r="R180" s="190">
        <v>18</v>
      </c>
      <c r="S180" s="190">
        <v>32</v>
      </c>
      <c r="T180" s="190">
        <v>15</v>
      </c>
      <c r="U180" s="190">
        <v>111</v>
      </c>
      <c r="V180" s="190">
        <v>43</v>
      </c>
      <c r="W180" s="190">
        <v>0</v>
      </c>
      <c r="X180" s="190">
        <v>0</v>
      </c>
      <c r="Y180" s="238">
        <v>0</v>
      </c>
      <c r="Z180" s="238">
        <v>0</v>
      </c>
      <c r="AA180" s="190">
        <v>0</v>
      </c>
      <c r="AB180" s="190">
        <v>0</v>
      </c>
      <c r="AC180" s="239">
        <v>252</v>
      </c>
      <c r="AD180" s="239">
        <v>175</v>
      </c>
      <c r="AE180" s="239">
        <v>77</v>
      </c>
      <c r="AF180" s="190"/>
      <c r="AG180" s="190"/>
      <c r="AH180" s="190"/>
    </row>
    <row r="181" spans="1:34" ht="26.25" thickBot="1">
      <c r="A181" s="190" t="s">
        <v>728</v>
      </c>
      <c r="B181" s="190" t="s">
        <v>732</v>
      </c>
      <c r="C181" s="176" t="s">
        <v>725</v>
      </c>
      <c r="D181" s="190"/>
      <c r="E181" s="190"/>
      <c r="F181" s="190"/>
      <c r="G181" s="190"/>
      <c r="H181" s="190"/>
      <c r="I181" s="190">
        <v>0</v>
      </c>
      <c r="J181" s="190">
        <v>0</v>
      </c>
      <c r="K181" s="190">
        <v>0</v>
      </c>
      <c r="L181" s="190">
        <v>0</v>
      </c>
      <c r="M181" s="190">
        <v>0</v>
      </c>
      <c r="N181" s="190">
        <v>0</v>
      </c>
      <c r="O181" s="190">
        <v>2231</v>
      </c>
      <c r="P181" s="190">
        <v>910</v>
      </c>
      <c r="Q181" s="190">
        <v>5913</v>
      </c>
      <c r="R181" s="190">
        <v>4579</v>
      </c>
      <c r="S181" s="190">
        <v>5472</v>
      </c>
      <c r="T181" s="190">
        <v>4528</v>
      </c>
      <c r="U181" s="190">
        <v>2701</v>
      </c>
      <c r="V181" s="190">
        <v>2104</v>
      </c>
      <c r="W181" s="190">
        <v>4563</v>
      </c>
      <c r="X181" s="190">
        <v>3990</v>
      </c>
      <c r="Y181" s="238">
        <v>3563</v>
      </c>
      <c r="Z181" s="238">
        <v>3143</v>
      </c>
      <c r="AA181" s="190">
        <v>4009</v>
      </c>
      <c r="AB181" s="190">
        <v>3592</v>
      </c>
      <c r="AC181" s="239">
        <v>51298</v>
      </c>
      <c r="AD181" s="239">
        <v>28452</v>
      </c>
      <c r="AE181" s="239">
        <v>22846</v>
      </c>
      <c r="AF181" s="190"/>
      <c r="AG181" s="190"/>
      <c r="AH181" s="190"/>
    </row>
    <row r="182" spans="1:34" ht="50.25" customHeight="1" thickBot="1">
      <c r="A182" s="190" t="s">
        <v>736</v>
      </c>
      <c r="B182" s="190" t="s">
        <v>737</v>
      </c>
      <c r="C182" s="176" t="s">
        <v>725</v>
      </c>
      <c r="D182" s="190"/>
      <c r="E182" s="190"/>
      <c r="F182" s="190"/>
      <c r="G182" s="190"/>
      <c r="H182" s="190"/>
      <c r="I182" s="190">
        <v>0</v>
      </c>
      <c r="J182" s="190">
        <v>0</v>
      </c>
      <c r="K182" s="190">
        <v>0</v>
      </c>
      <c r="L182" s="190">
        <v>0</v>
      </c>
      <c r="M182" s="190">
        <v>0</v>
      </c>
      <c r="N182" s="190">
        <v>0</v>
      </c>
      <c r="O182" s="190">
        <v>10</v>
      </c>
      <c r="P182" s="190">
        <v>3</v>
      </c>
      <c r="Q182" s="190">
        <v>15</v>
      </c>
      <c r="R182" s="190">
        <v>23</v>
      </c>
      <c r="S182" s="190">
        <v>16</v>
      </c>
      <c r="T182" s="190">
        <v>9</v>
      </c>
      <c r="U182" s="190">
        <v>20</v>
      </c>
      <c r="V182" s="190">
        <v>2</v>
      </c>
      <c r="W182" s="190">
        <v>0</v>
      </c>
      <c r="X182" s="190">
        <v>0</v>
      </c>
      <c r="Y182" s="238">
        <v>0</v>
      </c>
      <c r="Z182" s="238">
        <v>0</v>
      </c>
      <c r="AA182" s="190">
        <v>0</v>
      </c>
      <c r="AB182" s="190">
        <v>0</v>
      </c>
      <c r="AC182" s="239">
        <v>98</v>
      </c>
      <c r="AD182" s="239">
        <v>61</v>
      </c>
      <c r="AE182" s="239">
        <v>37</v>
      </c>
      <c r="AF182" s="190"/>
      <c r="AG182" s="190"/>
      <c r="AH182" s="190"/>
    </row>
    <row r="183" spans="1:34" ht="90.75" customHeight="1" thickBot="1">
      <c r="A183" s="190" t="s">
        <v>738</v>
      </c>
      <c r="B183" s="190" t="s">
        <v>739</v>
      </c>
      <c r="C183" s="176" t="s">
        <v>725</v>
      </c>
      <c r="D183" s="190"/>
      <c r="E183" s="190"/>
      <c r="F183" s="190"/>
      <c r="G183" s="190"/>
      <c r="H183" s="190"/>
      <c r="I183" s="190">
        <v>0</v>
      </c>
      <c r="J183" s="190">
        <v>0</v>
      </c>
      <c r="K183" s="190">
        <v>0</v>
      </c>
      <c r="L183" s="190">
        <v>0</v>
      </c>
      <c r="M183" s="190">
        <v>0</v>
      </c>
      <c r="N183" s="190">
        <v>0</v>
      </c>
      <c r="O183" s="190">
        <v>357</v>
      </c>
      <c r="P183" s="190">
        <v>60</v>
      </c>
      <c r="Q183" s="190">
        <v>991</v>
      </c>
      <c r="R183" s="190">
        <v>734</v>
      </c>
      <c r="S183" s="190">
        <v>1553</v>
      </c>
      <c r="T183" s="190">
        <v>1487</v>
      </c>
      <c r="U183" s="190">
        <v>937</v>
      </c>
      <c r="V183" s="190">
        <v>536</v>
      </c>
      <c r="W183" s="190">
        <v>879</v>
      </c>
      <c r="X183" s="190">
        <v>419</v>
      </c>
      <c r="Y183" s="238">
        <v>978</v>
      </c>
      <c r="Z183" s="238">
        <v>508</v>
      </c>
      <c r="AA183" s="190">
        <v>953</v>
      </c>
      <c r="AB183" s="190">
        <v>704</v>
      </c>
      <c r="AC183" s="239">
        <v>11096</v>
      </c>
      <c r="AD183" s="239">
        <v>6648</v>
      </c>
      <c r="AE183" s="239">
        <v>4448</v>
      </c>
      <c r="AF183" s="190"/>
      <c r="AG183" s="190"/>
      <c r="AH183" s="190"/>
    </row>
    <row r="184" spans="1:34" ht="64.5" customHeight="1" thickBot="1">
      <c r="A184" s="190" t="s">
        <v>740</v>
      </c>
      <c r="B184" s="190" t="s">
        <v>741</v>
      </c>
      <c r="C184" s="176" t="s">
        <v>725</v>
      </c>
      <c r="D184" s="190"/>
      <c r="E184" s="190"/>
      <c r="F184" s="190"/>
      <c r="G184" s="190"/>
      <c r="H184" s="190"/>
      <c r="I184" s="190">
        <v>0</v>
      </c>
      <c r="J184" s="190">
        <v>0</v>
      </c>
      <c r="K184" s="190">
        <v>0</v>
      </c>
      <c r="L184" s="190">
        <v>0</v>
      </c>
      <c r="M184" s="190">
        <v>0</v>
      </c>
      <c r="N184" s="190">
        <v>0</v>
      </c>
      <c r="O184" s="190">
        <v>0</v>
      </c>
      <c r="P184" s="190">
        <v>0</v>
      </c>
      <c r="Q184" s="190">
        <v>438</v>
      </c>
      <c r="R184" s="190">
        <v>255</v>
      </c>
      <c r="S184" s="190">
        <v>0</v>
      </c>
      <c r="T184" s="190">
        <v>0</v>
      </c>
      <c r="U184" s="190">
        <v>1730</v>
      </c>
      <c r="V184" s="190">
        <v>1305</v>
      </c>
      <c r="W184" s="190">
        <v>0</v>
      </c>
      <c r="X184" s="190">
        <v>0</v>
      </c>
      <c r="Y184" s="238">
        <v>0</v>
      </c>
      <c r="Z184" s="238">
        <v>0</v>
      </c>
      <c r="AA184" s="190">
        <v>1475</v>
      </c>
      <c r="AB184" s="190">
        <v>1194</v>
      </c>
      <c r="AC184" s="239">
        <v>6397</v>
      </c>
      <c r="AD184" s="239">
        <v>3643</v>
      </c>
      <c r="AE184" s="239">
        <v>2754</v>
      </c>
      <c r="AF184" s="190"/>
      <c r="AG184" s="190"/>
      <c r="AH184" s="190"/>
    </row>
    <row r="185" spans="1:34" ht="50.25" customHeight="1" thickBot="1">
      <c r="A185" s="190" t="s">
        <v>743</v>
      </c>
      <c r="B185" s="190" t="s">
        <v>744</v>
      </c>
      <c r="C185" s="176" t="s">
        <v>725</v>
      </c>
      <c r="D185" s="190"/>
      <c r="E185" s="190"/>
      <c r="F185" s="190"/>
      <c r="G185" s="190"/>
      <c r="H185" s="190"/>
      <c r="I185" s="190">
        <v>0</v>
      </c>
      <c r="J185" s="190">
        <v>0</v>
      </c>
      <c r="K185" s="190">
        <v>0</v>
      </c>
      <c r="L185" s="190">
        <v>0</v>
      </c>
      <c r="M185" s="190">
        <v>0</v>
      </c>
      <c r="N185" s="190">
        <v>0</v>
      </c>
      <c r="O185" s="190">
        <v>0</v>
      </c>
      <c r="P185" s="190">
        <v>0</v>
      </c>
      <c r="Q185" s="190">
        <v>211</v>
      </c>
      <c r="R185" s="190">
        <v>85</v>
      </c>
      <c r="S185" s="190">
        <v>0</v>
      </c>
      <c r="T185" s="190">
        <v>0</v>
      </c>
      <c r="U185" s="190">
        <v>1003</v>
      </c>
      <c r="V185" s="190">
        <v>955</v>
      </c>
      <c r="W185" s="190">
        <v>0</v>
      </c>
      <c r="X185" s="190">
        <v>0</v>
      </c>
      <c r="Y185" s="238">
        <v>0</v>
      </c>
      <c r="Z185" s="238">
        <v>0</v>
      </c>
      <c r="AA185" s="190">
        <v>75</v>
      </c>
      <c r="AB185" s="190">
        <v>177</v>
      </c>
      <c r="AC185" s="239">
        <v>2505.6376999999998</v>
      </c>
      <c r="AD185" s="239">
        <v>1288.6689999999999</v>
      </c>
      <c r="AE185" s="239">
        <v>1216.9686999999999</v>
      </c>
      <c r="AF185" s="190"/>
      <c r="AG185" s="190"/>
      <c r="AH185" s="190"/>
    </row>
    <row r="186" spans="1:34" ht="65.25" customHeight="1" thickBot="1">
      <c r="A186" s="190" t="s">
        <v>745</v>
      </c>
      <c r="B186" s="190" t="s">
        <v>746</v>
      </c>
      <c r="C186" s="176" t="s">
        <v>725</v>
      </c>
      <c r="D186" s="190"/>
      <c r="E186" s="190"/>
      <c r="F186" s="190"/>
      <c r="G186" s="190"/>
      <c r="H186" s="190"/>
      <c r="I186" s="190">
        <v>0</v>
      </c>
      <c r="J186" s="190">
        <v>0</v>
      </c>
      <c r="K186" s="190">
        <v>0</v>
      </c>
      <c r="L186" s="190">
        <v>0</v>
      </c>
      <c r="M186" s="190">
        <v>0</v>
      </c>
      <c r="N186" s="190">
        <v>0</v>
      </c>
      <c r="O186" s="190">
        <v>0</v>
      </c>
      <c r="P186" s="190">
        <v>0</v>
      </c>
      <c r="Q186" s="190">
        <v>26</v>
      </c>
      <c r="R186" s="190">
        <v>18</v>
      </c>
      <c r="S186" s="190">
        <v>0</v>
      </c>
      <c r="T186" s="190">
        <v>0</v>
      </c>
      <c r="U186" s="190">
        <v>16</v>
      </c>
      <c r="V186" s="190">
        <v>32</v>
      </c>
      <c r="W186" s="190">
        <v>0</v>
      </c>
      <c r="X186" s="190">
        <v>0</v>
      </c>
      <c r="Y186" s="238">
        <v>0</v>
      </c>
      <c r="Z186" s="238">
        <v>0</v>
      </c>
      <c r="AA186" s="190">
        <v>2</v>
      </c>
      <c r="AB186" s="190">
        <v>1</v>
      </c>
      <c r="AC186" s="239">
        <v>95</v>
      </c>
      <c r="AD186" s="239">
        <v>44</v>
      </c>
      <c r="AE186" s="239">
        <v>51</v>
      </c>
      <c r="AF186" s="190"/>
      <c r="AG186" s="190"/>
      <c r="AH186" s="190"/>
    </row>
    <row r="187" spans="1:34" ht="75.75" customHeight="1" thickBot="1">
      <c r="A187" s="190" t="s">
        <v>747</v>
      </c>
      <c r="B187" s="190" t="s">
        <v>748</v>
      </c>
      <c r="C187" s="176" t="s">
        <v>725</v>
      </c>
      <c r="D187" s="190"/>
      <c r="E187" s="190"/>
      <c r="F187" s="190"/>
      <c r="G187" s="190"/>
      <c r="H187" s="190"/>
      <c r="I187" s="190">
        <v>0</v>
      </c>
      <c r="J187" s="190">
        <v>0</v>
      </c>
      <c r="K187" s="190">
        <v>0</v>
      </c>
      <c r="L187" s="190">
        <v>0</v>
      </c>
      <c r="M187" s="190">
        <v>0</v>
      </c>
      <c r="N187" s="190">
        <v>0</v>
      </c>
      <c r="O187" s="190">
        <v>0</v>
      </c>
      <c r="P187" s="190">
        <v>0</v>
      </c>
      <c r="Q187" s="190">
        <v>194</v>
      </c>
      <c r="R187" s="190">
        <v>111</v>
      </c>
      <c r="S187" s="190">
        <v>0</v>
      </c>
      <c r="T187" s="190">
        <v>0</v>
      </c>
      <c r="U187" s="190">
        <v>72</v>
      </c>
      <c r="V187" s="190">
        <v>99</v>
      </c>
      <c r="W187" s="190">
        <v>0</v>
      </c>
      <c r="X187" s="190">
        <v>0</v>
      </c>
      <c r="Y187" s="238">
        <v>0</v>
      </c>
      <c r="Z187" s="238">
        <v>0</v>
      </c>
      <c r="AA187" s="190">
        <v>916</v>
      </c>
      <c r="AB187" s="190">
        <v>756</v>
      </c>
      <c r="AC187" s="239">
        <v>2148</v>
      </c>
      <c r="AD187" s="239">
        <v>1182</v>
      </c>
      <c r="AE187" s="239">
        <v>966</v>
      </c>
      <c r="AF187" s="190"/>
      <c r="AG187" s="190"/>
      <c r="AH187" s="190"/>
    </row>
    <row r="189" spans="1:34">
      <c r="A189" s="562"/>
      <c r="B189" s="562"/>
      <c r="C189" s="562"/>
      <c r="D189" s="562"/>
      <c r="E189" s="562"/>
      <c r="F189" s="562"/>
      <c r="G189" s="562"/>
      <c r="H189" s="562"/>
      <c r="I189" s="562"/>
      <c r="J189" s="562"/>
      <c r="K189" s="562"/>
      <c r="L189" s="562"/>
      <c r="M189" s="562"/>
      <c r="N189" s="562"/>
      <c r="O189" s="562"/>
      <c r="P189" s="562"/>
      <c r="Q189" s="562"/>
      <c r="R189" s="562"/>
      <c r="S189" s="562"/>
      <c r="T189" s="562"/>
      <c r="U189" s="562"/>
      <c r="V189" s="562"/>
      <c r="W189" s="562"/>
      <c r="X189" s="562"/>
      <c r="Y189" s="562"/>
      <c r="Z189" s="562"/>
      <c r="AA189" s="562"/>
      <c r="AB189" s="562"/>
      <c r="AC189" s="562"/>
      <c r="AD189" s="562"/>
      <c r="AE189" s="562"/>
      <c r="AF189" s="562"/>
      <c r="AG189" s="562"/>
      <c r="AH189" s="562"/>
    </row>
    <row r="190" spans="1:34" ht="34.5" customHeight="1">
      <c r="A190" s="563" t="s">
        <v>767</v>
      </c>
      <c r="B190" s="563"/>
      <c r="C190" s="563"/>
      <c r="D190" s="563"/>
      <c r="E190" s="563"/>
      <c r="F190" s="563"/>
      <c r="G190" s="563"/>
      <c r="H190" s="563"/>
      <c r="I190" s="563"/>
      <c r="J190" s="563"/>
      <c r="K190" s="563"/>
      <c r="L190" s="563"/>
      <c r="M190" s="563"/>
      <c r="N190" s="563"/>
      <c r="O190" s="563"/>
      <c r="P190" s="563"/>
      <c r="Q190" s="563"/>
      <c r="R190" s="563"/>
      <c r="S190" s="563"/>
      <c r="T190" s="563"/>
      <c r="U190" s="563"/>
      <c r="V190" s="563"/>
      <c r="W190" s="563"/>
      <c r="X190" s="563"/>
      <c r="Y190" s="563"/>
      <c r="Z190" s="563"/>
      <c r="AA190" s="563"/>
      <c r="AB190" s="563"/>
      <c r="AC190" s="563"/>
      <c r="AD190" s="563"/>
      <c r="AE190" s="563"/>
      <c r="AF190" s="563"/>
      <c r="AG190" s="563"/>
      <c r="AH190" s="563"/>
    </row>
    <row r="191" spans="1:34" ht="33" customHeight="1">
      <c r="A191" s="564" t="s">
        <v>768</v>
      </c>
      <c r="B191" s="564"/>
      <c r="C191" s="564"/>
      <c r="D191" s="564"/>
      <c r="E191" s="564"/>
      <c r="F191" s="564"/>
      <c r="G191" s="564"/>
      <c r="H191" s="564"/>
      <c r="I191" s="564"/>
      <c r="J191" s="564"/>
      <c r="K191" s="564"/>
      <c r="L191" s="564"/>
      <c r="M191" s="564"/>
      <c r="N191" s="564"/>
      <c r="O191" s="564"/>
      <c r="P191" s="564"/>
      <c r="Q191" s="564"/>
      <c r="R191" s="564"/>
      <c r="S191" s="564"/>
      <c r="T191" s="564"/>
      <c r="U191" s="564"/>
      <c r="V191" s="564"/>
      <c r="W191" s="564"/>
      <c r="X191" s="564"/>
      <c r="Y191" s="564"/>
      <c r="Z191" s="564"/>
      <c r="AA191" s="564"/>
      <c r="AB191" s="564"/>
      <c r="AC191" s="564"/>
      <c r="AD191" s="564"/>
      <c r="AE191" s="564"/>
      <c r="AF191" s="564"/>
      <c r="AG191" s="564"/>
      <c r="AH191" s="564"/>
    </row>
    <row r="193" spans="1:34">
      <c r="A193" s="562"/>
      <c r="B193" s="562"/>
      <c r="C193" s="562"/>
      <c r="D193" s="562"/>
      <c r="E193" s="562"/>
      <c r="F193" s="562"/>
      <c r="G193" s="562"/>
      <c r="H193" s="562"/>
      <c r="I193" s="562"/>
      <c r="J193" s="562"/>
      <c r="K193" s="562"/>
      <c r="L193" s="562"/>
      <c r="M193" s="562"/>
      <c r="N193" s="562"/>
      <c r="O193" s="562"/>
      <c r="P193" s="562"/>
      <c r="Q193" s="562"/>
      <c r="R193" s="562"/>
      <c r="S193" s="562"/>
      <c r="T193" s="562"/>
      <c r="U193" s="562"/>
      <c r="V193" s="562"/>
      <c r="W193" s="562"/>
      <c r="X193" s="562"/>
      <c r="Y193" s="562"/>
      <c r="Z193" s="562"/>
      <c r="AA193" s="562"/>
      <c r="AB193" s="562"/>
      <c r="AC193" s="562"/>
      <c r="AD193" s="562"/>
      <c r="AE193" s="562"/>
      <c r="AF193" s="562"/>
      <c r="AG193" s="562"/>
      <c r="AH193" s="562"/>
    </row>
    <row r="196" spans="1:34">
      <c r="A196" s="19"/>
    </row>
    <row r="197" spans="1:34">
      <c r="A197" s="19"/>
    </row>
    <row r="198" spans="1:34">
      <c r="A198" s="19"/>
    </row>
    <row r="199" spans="1:34">
      <c r="A199" s="19"/>
    </row>
    <row r="204" spans="1:34">
      <c r="A204" s="90"/>
    </row>
  </sheetData>
  <mergeCells count="217">
    <mergeCell ref="A1:AH1"/>
    <mergeCell ref="A2:AH2"/>
    <mergeCell ref="A3:AH3"/>
    <mergeCell ref="B4:L4"/>
    <mergeCell ref="B5:L5"/>
    <mergeCell ref="F7:H7"/>
    <mergeCell ref="I7:J7"/>
    <mergeCell ref="K7:L7"/>
    <mergeCell ref="M7:N7"/>
    <mergeCell ref="O7:P7"/>
    <mergeCell ref="AC7:AE7"/>
    <mergeCell ref="AF7:AH7"/>
    <mergeCell ref="A8:H8"/>
    <mergeCell ref="I8:AB8"/>
    <mergeCell ref="AC8:AE8"/>
    <mergeCell ref="AF8:AH8"/>
    <mergeCell ref="Q7:R7"/>
    <mergeCell ref="S7:T7"/>
    <mergeCell ref="U7:V7"/>
    <mergeCell ref="W7:X7"/>
    <mergeCell ref="Y7:Z7"/>
    <mergeCell ref="AA7:AB7"/>
    <mergeCell ref="A27:AH27"/>
    <mergeCell ref="B28:L28"/>
    <mergeCell ref="B29:L29"/>
    <mergeCell ref="F31:H31"/>
    <mergeCell ref="I31:J31"/>
    <mergeCell ref="K31:L31"/>
    <mergeCell ref="M31:N31"/>
    <mergeCell ref="O31:P31"/>
    <mergeCell ref="Q31:R31"/>
    <mergeCell ref="S31:T31"/>
    <mergeCell ref="A32:H32"/>
    <mergeCell ref="I32:AB32"/>
    <mergeCell ref="AC32:AE32"/>
    <mergeCell ref="AF32:AH32"/>
    <mergeCell ref="B44:L44"/>
    <mergeCell ref="B45:L45"/>
    <mergeCell ref="U31:V31"/>
    <mergeCell ref="W31:X31"/>
    <mergeCell ref="Y31:Z31"/>
    <mergeCell ref="AA31:AB31"/>
    <mergeCell ref="AC31:AE31"/>
    <mergeCell ref="AF31:AH31"/>
    <mergeCell ref="B61:L61"/>
    <mergeCell ref="F63:H63"/>
    <mergeCell ref="I63:J63"/>
    <mergeCell ref="K63:L63"/>
    <mergeCell ref="M63:N63"/>
    <mergeCell ref="O63:P63"/>
    <mergeCell ref="AF47:AH47"/>
    <mergeCell ref="A48:H48"/>
    <mergeCell ref="I48:AB48"/>
    <mergeCell ref="AC48:AE48"/>
    <mergeCell ref="AF48:AH48"/>
    <mergeCell ref="B60:L60"/>
    <mergeCell ref="S47:T47"/>
    <mergeCell ref="U47:V47"/>
    <mergeCell ref="W47:X47"/>
    <mergeCell ref="Y47:Z47"/>
    <mergeCell ref="AA47:AB47"/>
    <mergeCell ref="AC47:AE47"/>
    <mergeCell ref="F47:H47"/>
    <mergeCell ref="I47:J47"/>
    <mergeCell ref="K47:L47"/>
    <mergeCell ref="M47:N47"/>
    <mergeCell ref="O47:P47"/>
    <mergeCell ref="Q47:R47"/>
    <mergeCell ref="B77:L77"/>
    <mergeCell ref="B78:L78"/>
    <mergeCell ref="F80:H80"/>
    <mergeCell ref="I80:J80"/>
    <mergeCell ref="K80:L80"/>
    <mergeCell ref="M80:N80"/>
    <mergeCell ref="AC63:AE63"/>
    <mergeCell ref="AF63:AH63"/>
    <mergeCell ref="A64:H64"/>
    <mergeCell ref="I64:AB64"/>
    <mergeCell ref="AC64:AE64"/>
    <mergeCell ref="AF64:AH64"/>
    <mergeCell ref="Q63:R63"/>
    <mergeCell ref="S63:T63"/>
    <mergeCell ref="U63:V63"/>
    <mergeCell ref="W63:X63"/>
    <mergeCell ref="Y63:Z63"/>
    <mergeCell ref="AA63:AB63"/>
    <mergeCell ref="B93:L93"/>
    <mergeCell ref="B94:L94"/>
    <mergeCell ref="F96:H96"/>
    <mergeCell ref="I96:J96"/>
    <mergeCell ref="K96:L96"/>
    <mergeCell ref="M96:N96"/>
    <mergeCell ref="AA80:AB80"/>
    <mergeCell ref="AC80:AE80"/>
    <mergeCell ref="AF80:AH80"/>
    <mergeCell ref="A81:H81"/>
    <mergeCell ref="I81:AB81"/>
    <mergeCell ref="AC81:AE81"/>
    <mergeCell ref="AF81:AH81"/>
    <mergeCell ref="O80:P80"/>
    <mergeCell ref="Q80:R80"/>
    <mergeCell ref="S80:T80"/>
    <mergeCell ref="U80:V80"/>
    <mergeCell ref="W80:X80"/>
    <mergeCell ref="Y80:Z80"/>
    <mergeCell ref="B109:L109"/>
    <mergeCell ref="B110:L110"/>
    <mergeCell ref="F112:H112"/>
    <mergeCell ref="I112:J112"/>
    <mergeCell ref="K112:L112"/>
    <mergeCell ref="M112:N112"/>
    <mergeCell ref="AA96:AB96"/>
    <mergeCell ref="AC96:AE96"/>
    <mergeCell ref="AF96:AH96"/>
    <mergeCell ref="A97:H97"/>
    <mergeCell ref="I97:AB97"/>
    <mergeCell ref="AC97:AE97"/>
    <mergeCell ref="AF97:AH97"/>
    <mergeCell ref="O96:P96"/>
    <mergeCell ref="Q96:R96"/>
    <mergeCell ref="S96:T96"/>
    <mergeCell ref="U96:V96"/>
    <mergeCell ref="W96:X96"/>
    <mergeCell ref="Y96:Z96"/>
    <mergeCell ref="B125:L125"/>
    <mergeCell ref="B126:L126"/>
    <mergeCell ref="F128:H128"/>
    <mergeCell ref="I128:J128"/>
    <mergeCell ref="K128:L128"/>
    <mergeCell ref="M128:N128"/>
    <mergeCell ref="AA112:AB112"/>
    <mergeCell ref="AC112:AE112"/>
    <mergeCell ref="AF112:AH112"/>
    <mergeCell ref="A113:H113"/>
    <mergeCell ref="I113:AB113"/>
    <mergeCell ref="AC113:AE113"/>
    <mergeCell ref="AF113:AH113"/>
    <mergeCell ref="O112:P112"/>
    <mergeCell ref="Q112:R112"/>
    <mergeCell ref="S112:T112"/>
    <mergeCell ref="U112:V112"/>
    <mergeCell ref="W112:X112"/>
    <mergeCell ref="Y112:Z112"/>
    <mergeCell ref="B141:L141"/>
    <mergeCell ref="B142:L142"/>
    <mergeCell ref="F144:H144"/>
    <mergeCell ref="I144:J144"/>
    <mergeCell ref="K144:L144"/>
    <mergeCell ref="M144:N144"/>
    <mergeCell ref="AA128:AB128"/>
    <mergeCell ref="AC128:AE128"/>
    <mergeCell ref="AF128:AH128"/>
    <mergeCell ref="A129:H129"/>
    <mergeCell ref="I129:AB129"/>
    <mergeCell ref="AC129:AE129"/>
    <mergeCell ref="AF129:AH129"/>
    <mergeCell ref="O128:P128"/>
    <mergeCell ref="Q128:R128"/>
    <mergeCell ref="S128:T128"/>
    <mergeCell ref="U128:V128"/>
    <mergeCell ref="W128:X128"/>
    <mergeCell ref="Y128:Z128"/>
    <mergeCell ref="B157:L157"/>
    <mergeCell ref="B158:L158"/>
    <mergeCell ref="F160:H160"/>
    <mergeCell ref="I160:J160"/>
    <mergeCell ref="K160:L160"/>
    <mergeCell ref="M160:N160"/>
    <mergeCell ref="AA144:AB144"/>
    <mergeCell ref="AC144:AE144"/>
    <mergeCell ref="AF144:AH144"/>
    <mergeCell ref="A145:H145"/>
    <mergeCell ref="I145:AB145"/>
    <mergeCell ref="AC145:AE145"/>
    <mergeCell ref="AF145:AH145"/>
    <mergeCell ref="O144:P144"/>
    <mergeCell ref="Q144:R144"/>
    <mergeCell ref="S144:T144"/>
    <mergeCell ref="U144:V144"/>
    <mergeCell ref="W144:X144"/>
    <mergeCell ref="Y144:Z144"/>
    <mergeCell ref="B173:L173"/>
    <mergeCell ref="B174:L174"/>
    <mergeCell ref="F176:H176"/>
    <mergeCell ref="I176:J176"/>
    <mergeCell ref="K176:L176"/>
    <mergeCell ref="M176:N176"/>
    <mergeCell ref="AA160:AB160"/>
    <mergeCell ref="AC160:AE160"/>
    <mergeCell ref="AF160:AH160"/>
    <mergeCell ref="A161:H161"/>
    <mergeCell ref="I161:AB161"/>
    <mergeCell ref="AC161:AE161"/>
    <mergeCell ref="AF161:AH161"/>
    <mergeCell ref="O160:P160"/>
    <mergeCell ref="Q160:R160"/>
    <mergeCell ref="S160:T160"/>
    <mergeCell ref="U160:V160"/>
    <mergeCell ref="W160:X160"/>
    <mergeCell ref="Y160:Z160"/>
    <mergeCell ref="A189:AH189"/>
    <mergeCell ref="A190:AH190"/>
    <mergeCell ref="A191:AH191"/>
    <mergeCell ref="A193:AH193"/>
    <mergeCell ref="AA176:AB176"/>
    <mergeCell ref="AC176:AE176"/>
    <mergeCell ref="AF176:AH176"/>
    <mergeCell ref="A177:H177"/>
    <mergeCell ref="I177:AB177"/>
    <mergeCell ref="AC177:AE177"/>
    <mergeCell ref="AF177:AH177"/>
    <mergeCell ref="O176:P176"/>
    <mergeCell ref="Q176:R176"/>
    <mergeCell ref="S176:T176"/>
    <mergeCell ref="U176:V176"/>
    <mergeCell ref="W176:X176"/>
    <mergeCell ref="Y176:Z176"/>
  </mergeCells>
  <pageMargins left="0.35" right="0.23622047244094491" top="0.36" bottom="0.39370078740157483" header="0.15748031496062992" footer="0.15748031496062992"/>
  <pageSetup paperSize="8" scale="62" fitToHeight="0" orientation="landscape" cellComments="asDisplayed" r:id="rId1"/>
  <headerFooter>
    <oddFooter>&amp;C&amp;P</oddFooter>
  </headerFooter>
  <rowBreaks count="10" manualBreakCount="10">
    <brk id="27" max="16383" man="1"/>
    <brk id="43" max="16383" man="1"/>
    <brk id="59" max="16383" man="1"/>
    <brk id="76" max="16383" man="1"/>
    <brk id="92" max="16383" man="1"/>
    <brk id="108" max="16383" man="1"/>
    <brk id="124" max="16383" man="1"/>
    <brk id="140" max="16383" man="1"/>
    <brk id="156" max="16383" man="1"/>
    <brk id="17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76046-CD24-4B67-AF48-852BECBA471F}">
  <sheetPr>
    <pageSetUpPr fitToPage="1"/>
  </sheetPr>
  <dimension ref="A1:BT151"/>
  <sheetViews>
    <sheetView view="pageBreakPreview" zoomScale="70" zoomScaleNormal="85" zoomScaleSheetLayoutView="70" workbookViewId="0">
      <pane xSplit="9" ySplit="3" topLeftCell="J4" activePane="bottomRight" state="frozen"/>
      <selection pane="topRight" activeCell="J1" sqref="J1"/>
      <selection pane="bottomLeft" activeCell="A4" sqref="A4"/>
      <selection pane="bottomRight" activeCell="B8" sqref="B8"/>
    </sheetView>
  </sheetViews>
  <sheetFormatPr defaultRowHeight="12.75"/>
  <cols>
    <col min="1" max="1" width="13" style="7" customWidth="1"/>
    <col min="2" max="2" width="38.85546875" style="7" customWidth="1"/>
    <col min="3" max="4" width="9.140625" style="7"/>
    <col min="5" max="5" width="10.140625" style="7" customWidth="1"/>
    <col min="6" max="6" width="9.140625" style="7"/>
    <col min="7" max="8" width="9.28515625" style="7" bestFit="1" customWidth="1"/>
    <col min="9" max="9" width="8.85546875" style="7" customWidth="1"/>
    <col min="10" max="10" width="7.7109375" style="7" customWidth="1"/>
    <col min="11" max="12" width="5.7109375" style="7" customWidth="1"/>
    <col min="13" max="13" width="7.7109375" style="7" customWidth="1"/>
    <col min="14" max="14" width="5.7109375" style="7" customWidth="1"/>
    <col min="15" max="15" width="5.85546875" style="7" customWidth="1"/>
    <col min="16" max="16" width="7.7109375" style="7" customWidth="1"/>
    <col min="17" max="18" width="5.7109375" style="7" customWidth="1"/>
    <col min="19" max="19" width="7.7109375" style="7" customWidth="1"/>
    <col min="20" max="21" width="5.7109375" style="7" customWidth="1"/>
    <col min="22" max="22" width="7.7109375" style="7" customWidth="1"/>
    <col min="23" max="23" width="7.85546875" style="7" customWidth="1"/>
    <col min="24" max="24" width="7" style="7" customWidth="1"/>
    <col min="25" max="25" width="8.28515625" style="7" customWidth="1"/>
    <col min="26" max="26" width="7.28515625" style="7" customWidth="1"/>
    <col min="27" max="28" width="7.7109375" style="7" customWidth="1"/>
    <col min="29" max="30" width="5.7109375" style="7" customWidth="1"/>
    <col min="31" max="31" width="7.7109375" style="7" customWidth="1"/>
    <col min="32" max="33" width="5.7109375" style="7" customWidth="1"/>
    <col min="34" max="34" width="7.7109375" style="7" customWidth="1"/>
    <col min="35" max="36" width="5.7109375" style="7" customWidth="1"/>
    <col min="37" max="37" width="7.7109375" style="7" customWidth="1"/>
    <col min="38" max="39" width="5.7109375" style="7" customWidth="1"/>
    <col min="40" max="40" width="7.7109375" style="7" customWidth="1"/>
    <col min="41" max="42" width="5.7109375" style="7" customWidth="1"/>
    <col min="43" max="43" width="8.7109375" style="257" bestFit="1" customWidth="1"/>
    <col min="44" max="45" width="5.7109375" style="7" customWidth="1"/>
    <col min="46" max="46" width="7.7109375" style="7" customWidth="1"/>
    <col min="47" max="48" width="5.7109375" style="7" customWidth="1"/>
    <col min="49" max="49" width="7.7109375" style="7" customWidth="1"/>
    <col min="50" max="51" width="5.7109375" style="7" customWidth="1"/>
    <col min="52" max="52" width="7.7109375" style="7" customWidth="1"/>
    <col min="53" max="54" width="5.7109375" style="7" customWidth="1"/>
    <col min="55" max="55" width="7.7109375" style="7" customWidth="1"/>
    <col min="56" max="57" width="5.7109375" style="7" customWidth="1"/>
    <col min="58" max="58" width="7.7109375" style="61" customWidth="1"/>
    <col min="59" max="60" width="5.7109375" style="62" customWidth="1"/>
    <col min="61" max="61" width="7.7109375" style="61" customWidth="1"/>
    <col min="62" max="62" width="5.7109375" style="62" customWidth="1"/>
    <col min="63" max="63" width="5.7109375" style="61" customWidth="1"/>
    <col min="64" max="64" width="7.7109375" style="7" customWidth="1"/>
    <col min="65" max="66" width="5.7109375" style="7" customWidth="1"/>
    <col min="67" max="67" width="7.7109375" style="7" customWidth="1"/>
    <col min="68" max="68" width="5.7109375" style="7" customWidth="1"/>
    <col min="69" max="69" width="7.28515625" style="7" customWidth="1"/>
    <col min="70" max="70" width="9.7109375" style="7" bestFit="1" customWidth="1"/>
    <col min="71" max="71" width="8.85546875" style="7" customWidth="1"/>
    <col min="72" max="72" width="7.7109375" style="7" customWidth="1"/>
    <col min="73" max="252" width="9.140625" style="28"/>
    <col min="253" max="253" width="22.42578125" style="28" customWidth="1"/>
    <col min="254" max="254" width="38.85546875" style="28" customWidth="1"/>
    <col min="255" max="258" width="9.140625" style="28"/>
    <col min="259" max="261" width="9.28515625" style="28" bestFit="1" customWidth="1"/>
    <col min="262" max="262" width="7.7109375" style="28" customWidth="1"/>
    <col min="263" max="264" width="5.7109375" style="28" customWidth="1"/>
    <col min="265" max="265" width="7.7109375" style="28" customWidth="1"/>
    <col min="266" max="267" width="5.7109375" style="28" customWidth="1"/>
    <col min="268" max="268" width="7.7109375" style="28" customWidth="1"/>
    <col min="269" max="270" width="5.7109375" style="28" customWidth="1"/>
    <col min="271" max="271" width="7.7109375" style="28" customWidth="1"/>
    <col min="272" max="273" width="5.7109375" style="28" customWidth="1"/>
    <col min="274" max="274" width="7.7109375" style="28" customWidth="1"/>
    <col min="275" max="275" width="7.85546875" style="28" customWidth="1"/>
    <col min="276" max="276" width="7" style="28" customWidth="1"/>
    <col min="277" max="277" width="7.140625" style="28" customWidth="1"/>
    <col min="278" max="278" width="7.28515625" style="28" customWidth="1"/>
    <col min="279" max="279" width="7.7109375" style="28" customWidth="1"/>
    <col min="280" max="321" width="0" style="28" hidden="1" customWidth="1"/>
    <col min="322" max="322" width="7.7109375" style="28" customWidth="1"/>
    <col min="323" max="323" width="8.85546875" style="28" customWidth="1"/>
    <col min="324" max="324" width="7.7109375" style="28" customWidth="1"/>
    <col min="325" max="508" width="9.140625" style="28"/>
    <col min="509" max="509" width="22.42578125" style="28" customWidth="1"/>
    <col min="510" max="510" width="38.85546875" style="28" customWidth="1"/>
    <col min="511" max="514" width="9.140625" style="28"/>
    <col min="515" max="517" width="9.28515625" style="28" bestFit="1" customWidth="1"/>
    <col min="518" max="518" width="7.7109375" style="28" customWidth="1"/>
    <col min="519" max="520" width="5.7109375" style="28" customWidth="1"/>
    <col min="521" max="521" width="7.7109375" style="28" customWidth="1"/>
    <col min="522" max="523" width="5.7109375" style="28" customWidth="1"/>
    <col min="524" max="524" width="7.7109375" style="28" customWidth="1"/>
    <col min="525" max="526" width="5.7109375" style="28" customWidth="1"/>
    <col min="527" max="527" width="7.7109375" style="28" customWidth="1"/>
    <col min="528" max="529" width="5.7109375" style="28" customWidth="1"/>
    <col min="530" max="530" width="7.7109375" style="28" customWidth="1"/>
    <col min="531" max="531" width="7.85546875" style="28" customWidth="1"/>
    <col min="532" max="532" width="7" style="28" customWidth="1"/>
    <col min="533" max="533" width="7.140625" style="28" customWidth="1"/>
    <col min="534" max="534" width="7.28515625" style="28" customWidth="1"/>
    <col min="535" max="535" width="7.7109375" style="28" customWidth="1"/>
    <col min="536" max="577" width="0" style="28" hidden="1" customWidth="1"/>
    <col min="578" max="578" width="7.7109375" style="28" customWidth="1"/>
    <col min="579" max="579" width="8.85546875" style="28" customWidth="1"/>
    <col min="580" max="580" width="7.7109375" style="28" customWidth="1"/>
    <col min="581" max="764" width="9.140625" style="28"/>
    <col min="765" max="765" width="22.42578125" style="28" customWidth="1"/>
    <col min="766" max="766" width="38.85546875" style="28" customWidth="1"/>
    <col min="767" max="770" width="9.140625" style="28"/>
    <col min="771" max="773" width="9.28515625" style="28" bestFit="1" customWidth="1"/>
    <col min="774" max="774" width="7.7109375" style="28" customWidth="1"/>
    <col min="775" max="776" width="5.7109375" style="28" customWidth="1"/>
    <col min="777" max="777" width="7.7109375" style="28" customWidth="1"/>
    <col min="778" max="779" width="5.7109375" style="28" customWidth="1"/>
    <col min="780" max="780" width="7.7109375" style="28" customWidth="1"/>
    <col min="781" max="782" width="5.7109375" style="28" customWidth="1"/>
    <col min="783" max="783" width="7.7109375" style="28" customWidth="1"/>
    <col min="784" max="785" width="5.7109375" style="28" customWidth="1"/>
    <col min="786" max="786" width="7.7109375" style="28" customWidth="1"/>
    <col min="787" max="787" width="7.85546875" style="28" customWidth="1"/>
    <col min="788" max="788" width="7" style="28" customWidth="1"/>
    <col min="789" max="789" width="7.140625" style="28" customWidth="1"/>
    <col min="790" max="790" width="7.28515625" style="28" customWidth="1"/>
    <col min="791" max="791" width="7.7109375" style="28" customWidth="1"/>
    <col min="792" max="833" width="0" style="28" hidden="1" customWidth="1"/>
    <col min="834" max="834" width="7.7109375" style="28" customWidth="1"/>
    <col min="835" max="835" width="8.85546875" style="28" customWidth="1"/>
    <col min="836" max="836" width="7.7109375" style="28" customWidth="1"/>
    <col min="837" max="1020" width="9.140625" style="28"/>
    <col min="1021" max="1021" width="22.42578125" style="28" customWidth="1"/>
    <col min="1022" max="1022" width="38.85546875" style="28" customWidth="1"/>
    <col min="1023" max="1026" width="9.140625" style="28"/>
    <col min="1027" max="1029" width="9.28515625" style="28" bestFit="1" customWidth="1"/>
    <col min="1030" max="1030" width="7.7109375" style="28" customWidth="1"/>
    <col min="1031" max="1032" width="5.7109375" style="28" customWidth="1"/>
    <col min="1033" max="1033" width="7.7109375" style="28" customWidth="1"/>
    <col min="1034" max="1035" width="5.7109375" style="28" customWidth="1"/>
    <col min="1036" max="1036" width="7.7109375" style="28" customWidth="1"/>
    <col min="1037" max="1038" width="5.7109375" style="28" customWidth="1"/>
    <col min="1039" max="1039" width="7.7109375" style="28" customWidth="1"/>
    <col min="1040" max="1041" width="5.7109375" style="28" customWidth="1"/>
    <col min="1042" max="1042" width="7.7109375" style="28" customWidth="1"/>
    <col min="1043" max="1043" width="7.85546875" style="28" customWidth="1"/>
    <col min="1044" max="1044" width="7" style="28" customWidth="1"/>
    <col min="1045" max="1045" width="7.140625" style="28" customWidth="1"/>
    <col min="1046" max="1046" width="7.28515625" style="28" customWidth="1"/>
    <col min="1047" max="1047" width="7.7109375" style="28" customWidth="1"/>
    <col min="1048" max="1089" width="0" style="28" hidden="1" customWidth="1"/>
    <col min="1090" max="1090" width="7.7109375" style="28" customWidth="1"/>
    <col min="1091" max="1091" width="8.85546875" style="28" customWidth="1"/>
    <col min="1092" max="1092" width="7.7109375" style="28" customWidth="1"/>
    <col min="1093" max="1276" width="9.140625" style="28"/>
    <col min="1277" max="1277" width="22.42578125" style="28" customWidth="1"/>
    <col min="1278" max="1278" width="38.85546875" style="28" customWidth="1"/>
    <col min="1279" max="1282" width="9.140625" style="28"/>
    <col min="1283" max="1285" width="9.28515625" style="28" bestFit="1" customWidth="1"/>
    <col min="1286" max="1286" width="7.7109375" style="28" customWidth="1"/>
    <col min="1287" max="1288" width="5.7109375" style="28" customWidth="1"/>
    <col min="1289" max="1289" width="7.7109375" style="28" customWidth="1"/>
    <col min="1290" max="1291" width="5.7109375" style="28" customWidth="1"/>
    <col min="1292" max="1292" width="7.7109375" style="28" customWidth="1"/>
    <col min="1293" max="1294" width="5.7109375" style="28" customWidth="1"/>
    <col min="1295" max="1295" width="7.7109375" style="28" customWidth="1"/>
    <col min="1296" max="1297" width="5.7109375" style="28" customWidth="1"/>
    <col min="1298" max="1298" width="7.7109375" style="28" customWidth="1"/>
    <col min="1299" max="1299" width="7.85546875" style="28" customWidth="1"/>
    <col min="1300" max="1300" width="7" style="28" customWidth="1"/>
    <col min="1301" max="1301" width="7.140625" style="28" customWidth="1"/>
    <col min="1302" max="1302" width="7.28515625" style="28" customWidth="1"/>
    <col min="1303" max="1303" width="7.7109375" style="28" customWidth="1"/>
    <col min="1304" max="1345" width="0" style="28" hidden="1" customWidth="1"/>
    <col min="1346" max="1346" width="7.7109375" style="28" customWidth="1"/>
    <col min="1347" max="1347" width="8.85546875" style="28" customWidth="1"/>
    <col min="1348" max="1348" width="7.7109375" style="28" customWidth="1"/>
    <col min="1349" max="1532" width="9.140625" style="28"/>
    <col min="1533" max="1533" width="22.42578125" style="28" customWidth="1"/>
    <col min="1534" max="1534" width="38.85546875" style="28" customWidth="1"/>
    <col min="1535" max="1538" width="9.140625" style="28"/>
    <col min="1539" max="1541" width="9.28515625" style="28" bestFit="1" customWidth="1"/>
    <col min="1542" max="1542" width="7.7109375" style="28" customWidth="1"/>
    <col min="1543" max="1544" width="5.7109375" style="28" customWidth="1"/>
    <col min="1545" max="1545" width="7.7109375" style="28" customWidth="1"/>
    <col min="1546" max="1547" width="5.7109375" style="28" customWidth="1"/>
    <col min="1548" max="1548" width="7.7109375" style="28" customWidth="1"/>
    <col min="1549" max="1550" width="5.7109375" style="28" customWidth="1"/>
    <col min="1551" max="1551" width="7.7109375" style="28" customWidth="1"/>
    <col min="1552" max="1553" width="5.7109375" style="28" customWidth="1"/>
    <col min="1554" max="1554" width="7.7109375" style="28" customWidth="1"/>
    <col min="1555" max="1555" width="7.85546875" style="28" customWidth="1"/>
    <col min="1556" max="1556" width="7" style="28" customWidth="1"/>
    <col min="1557" max="1557" width="7.140625" style="28" customWidth="1"/>
    <col min="1558" max="1558" width="7.28515625" style="28" customWidth="1"/>
    <col min="1559" max="1559" width="7.7109375" style="28" customWidth="1"/>
    <col min="1560" max="1601" width="0" style="28" hidden="1" customWidth="1"/>
    <col min="1602" max="1602" width="7.7109375" style="28" customWidth="1"/>
    <col min="1603" max="1603" width="8.85546875" style="28" customWidth="1"/>
    <col min="1604" max="1604" width="7.7109375" style="28" customWidth="1"/>
    <col min="1605" max="1788" width="9.140625" style="28"/>
    <col min="1789" max="1789" width="22.42578125" style="28" customWidth="1"/>
    <col min="1790" max="1790" width="38.85546875" style="28" customWidth="1"/>
    <col min="1791" max="1794" width="9.140625" style="28"/>
    <col min="1795" max="1797" width="9.28515625" style="28" bestFit="1" customWidth="1"/>
    <col min="1798" max="1798" width="7.7109375" style="28" customWidth="1"/>
    <col min="1799" max="1800" width="5.7109375" style="28" customWidth="1"/>
    <col min="1801" max="1801" width="7.7109375" style="28" customWidth="1"/>
    <col min="1802" max="1803" width="5.7109375" style="28" customWidth="1"/>
    <col min="1804" max="1804" width="7.7109375" style="28" customWidth="1"/>
    <col min="1805" max="1806" width="5.7109375" style="28" customWidth="1"/>
    <col min="1807" max="1807" width="7.7109375" style="28" customWidth="1"/>
    <col min="1808" max="1809" width="5.7109375" style="28" customWidth="1"/>
    <col min="1810" max="1810" width="7.7109375" style="28" customWidth="1"/>
    <col min="1811" max="1811" width="7.85546875" style="28" customWidth="1"/>
    <col min="1812" max="1812" width="7" style="28" customWidth="1"/>
    <col min="1813" max="1813" width="7.140625" style="28" customWidth="1"/>
    <col min="1814" max="1814" width="7.28515625" style="28" customWidth="1"/>
    <col min="1815" max="1815" width="7.7109375" style="28" customWidth="1"/>
    <col min="1816" max="1857" width="0" style="28" hidden="1" customWidth="1"/>
    <col min="1858" max="1858" width="7.7109375" style="28" customWidth="1"/>
    <col min="1859" max="1859" width="8.85546875" style="28" customWidth="1"/>
    <col min="1860" max="1860" width="7.7109375" style="28" customWidth="1"/>
    <col min="1861" max="2044" width="9.140625" style="28"/>
    <col min="2045" max="2045" width="22.42578125" style="28" customWidth="1"/>
    <col min="2046" max="2046" width="38.85546875" style="28" customWidth="1"/>
    <col min="2047" max="2050" width="9.140625" style="28"/>
    <col min="2051" max="2053" width="9.28515625" style="28" bestFit="1" customWidth="1"/>
    <col min="2054" max="2054" width="7.7109375" style="28" customWidth="1"/>
    <col min="2055" max="2056" width="5.7109375" style="28" customWidth="1"/>
    <col min="2057" max="2057" width="7.7109375" style="28" customWidth="1"/>
    <col min="2058" max="2059" width="5.7109375" style="28" customWidth="1"/>
    <col min="2060" max="2060" width="7.7109375" style="28" customWidth="1"/>
    <col min="2061" max="2062" width="5.7109375" style="28" customWidth="1"/>
    <col min="2063" max="2063" width="7.7109375" style="28" customWidth="1"/>
    <col min="2064" max="2065" width="5.7109375" style="28" customWidth="1"/>
    <col min="2066" max="2066" width="7.7109375" style="28" customWidth="1"/>
    <col min="2067" max="2067" width="7.85546875" style="28" customWidth="1"/>
    <col min="2068" max="2068" width="7" style="28" customWidth="1"/>
    <col min="2069" max="2069" width="7.140625" style="28" customWidth="1"/>
    <col min="2070" max="2070" width="7.28515625" style="28" customWidth="1"/>
    <col min="2071" max="2071" width="7.7109375" style="28" customWidth="1"/>
    <col min="2072" max="2113" width="0" style="28" hidden="1" customWidth="1"/>
    <col min="2114" max="2114" width="7.7109375" style="28" customWidth="1"/>
    <col min="2115" max="2115" width="8.85546875" style="28" customWidth="1"/>
    <col min="2116" max="2116" width="7.7109375" style="28" customWidth="1"/>
    <col min="2117" max="2300" width="9.140625" style="28"/>
    <col min="2301" max="2301" width="22.42578125" style="28" customWidth="1"/>
    <col min="2302" max="2302" width="38.85546875" style="28" customWidth="1"/>
    <col min="2303" max="2306" width="9.140625" style="28"/>
    <col min="2307" max="2309" width="9.28515625" style="28" bestFit="1" customWidth="1"/>
    <col min="2310" max="2310" width="7.7109375" style="28" customWidth="1"/>
    <col min="2311" max="2312" width="5.7109375" style="28" customWidth="1"/>
    <col min="2313" max="2313" width="7.7109375" style="28" customWidth="1"/>
    <col min="2314" max="2315" width="5.7109375" style="28" customWidth="1"/>
    <col min="2316" max="2316" width="7.7109375" style="28" customWidth="1"/>
    <col min="2317" max="2318" width="5.7109375" style="28" customWidth="1"/>
    <col min="2319" max="2319" width="7.7109375" style="28" customWidth="1"/>
    <col min="2320" max="2321" width="5.7109375" style="28" customWidth="1"/>
    <col min="2322" max="2322" width="7.7109375" style="28" customWidth="1"/>
    <col min="2323" max="2323" width="7.85546875" style="28" customWidth="1"/>
    <col min="2324" max="2324" width="7" style="28" customWidth="1"/>
    <col min="2325" max="2325" width="7.140625" style="28" customWidth="1"/>
    <col min="2326" max="2326" width="7.28515625" style="28" customWidth="1"/>
    <col min="2327" max="2327" width="7.7109375" style="28" customWidth="1"/>
    <col min="2328" max="2369" width="0" style="28" hidden="1" customWidth="1"/>
    <col min="2370" max="2370" width="7.7109375" style="28" customWidth="1"/>
    <col min="2371" max="2371" width="8.85546875" style="28" customWidth="1"/>
    <col min="2372" max="2372" width="7.7109375" style="28" customWidth="1"/>
    <col min="2373" max="2556" width="9.140625" style="28"/>
    <col min="2557" max="2557" width="22.42578125" style="28" customWidth="1"/>
    <col min="2558" max="2558" width="38.85546875" style="28" customWidth="1"/>
    <col min="2559" max="2562" width="9.140625" style="28"/>
    <col min="2563" max="2565" width="9.28515625" style="28" bestFit="1" customWidth="1"/>
    <col min="2566" max="2566" width="7.7109375" style="28" customWidth="1"/>
    <col min="2567" max="2568" width="5.7109375" style="28" customWidth="1"/>
    <col min="2569" max="2569" width="7.7109375" style="28" customWidth="1"/>
    <col min="2570" max="2571" width="5.7109375" style="28" customWidth="1"/>
    <col min="2572" max="2572" width="7.7109375" style="28" customWidth="1"/>
    <col min="2573" max="2574" width="5.7109375" style="28" customWidth="1"/>
    <col min="2575" max="2575" width="7.7109375" style="28" customWidth="1"/>
    <col min="2576" max="2577" width="5.7109375" style="28" customWidth="1"/>
    <col min="2578" max="2578" width="7.7109375" style="28" customWidth="1"/>
    <col min="2579" max="2579" width="7.85546875" style="28" customWidth="1"/>
    <col min="2580" max="2580" width="7" style="28" customWidth="1"/>
    <col min="2581" max="2581" width="7.140625" style="28" customWidth="1"/>
    <col min="2582" max="2582" width="7.28515625" style="28" customWidth="1"/>
    <col min="2583" max="2583" width="7.7109375" style="28" customWidth="1"/>
    <col min="2584" max="2625" width="0" style="28" hidden="1" customWidth="1"/>
    <col min="2626" max="2626" width="7.7109375" style="28" customWidth="1"/>
    <col min="2627" max="2627" width="8.85546875" style="28" customWidth="1"/>
    <col min="2628" max="2628" width="7.7109375" style="28" customWidth="1"/>
    <col min="2629" max="2812" width="9.140625" style="28"/>
    <col min="2813" max="2813" width="22.42578125" style="28" customWidth="1"/>
    <col min="2814" max="2814" width="38.85546875" style="28" customWidth="1"/>
    <col min="2815" max="2818" width="9.140625" style="28"/>
    <col min="2819" max="2821" width="9.28515625" style="28" bestFit="1" customWidth="1"/>
    <col min="2822" max="2822" width="7.7109375" style="28" customWidth="1"/>
    <col min="2823" max="2824" width="5.7109375" style="28" customWidth="1"/>
    <col min="2825" max="2825" width="7.7109375" style="28" customWidth="1"/>
    <col min="2826" max="2827" width="5.7109375" style="28" customWidth="1"/>
    <col min="2828" max="2828" width="7.7109375" style="28" customWidth="1"/>
    <col min="2829" max="2830" width="5.7109375" style="28" customWidth="1"/>
    <col min="2831" max="2831" width="7.7109375" style="28" customWidth="1"/>
    <col min="2832" max="2833" width="5.7109375" style="28" customWidth="1"/>
    <col min="2834" max="2834" width="7.7109375" style="28" customWidth="1"/>
    <col min="2835" max="2835" width="7.85546875" style="28" customWidth="1"/>
    <col min="2836" max="2836" width="7" style="28" customWidth="1"/>
    <col min="2837" max="2837" width="7.140625" style="28" customWidth="1"/>
    <col min="2838" max="2838" width="7.28515625" style="28" customWidth="1"/>
    <col min="2839" max="2839" width="7.7109375" style="28" customWidth="1"/>
    <col min="2840" max="2881" width="0" style="28" hidden="1" customWidth="1"/>
    <col min="2882" max="2882" width="7.7109375" style="28" customWidth="1"/>
    <col min="2883" max="2883" width="8.85546875" style="28" customWidth="1"/>
    <col min="2884" max="2884" width="7.7109375" style="28" customWidth="1"/>
    <col min="2885" max="3068" width="9.140625" style="28"/>
    <col min="3069" max="3069" width="22.42578125" style="28" customWidth="1"/>
    <col min="3070" max="3070" width="38.85546875" style="28" customWidth="1"/>
    <col min="3071" max="3074" width="9.140625" style="28"/>
    <col min="3075" max="3077" width="9.28515625" style="28" bestFit="1" customWidth="1"/>
    <col min="3078" max="3078" width="7.7109375" style="28" customWidth="1"/>
    <col min="3079" max="3080" width="5.7109375" style="28" customWidth="1"/>
    <col min="3081" max="3081" width="7.7109375" style="28" customWidth="1"/>
    <col min="3082" max="3083" width="5.7109375" style="28" customWidth="1"/>
    <col min="3084" max="3084" width="7.7109375" style="28" customWidth="1"/>
    <col min="3085" max="3086" width="5.7109375" style="28" customWidth="1"/>
    <col min="3087" max="3087" width="7.7109375" style="28" customWidth="1"/>
    <col min="3088" max="3089" width="5.7109375" style="28" customWidth="1"/>
    <col min="3090" max="3090" width="7.7109375" style="28" customWidth="1"/>
    <col min="3091" max="3091" width="7.85546875" style="28" customWidth="1"/>
    <col min="3092" max="3092" width="7" style="28" customWidth="1"/>
    <col min="3093" max="3093" width="7.140625" style="28" customWidth="1"/>
    <col min="3094" max="3094" width="7.28515625" style="28" customWidth="1"/>
    <col min="3095" max="3095" width="7.7109375" style="28" customWidth="1"/>
    <col min="3096" max="3137" width="0" style="28" hidden="1" customWidth="1"/>
    <col min="3138" max="3138" width="7.7109375" style="28" customWidth="1"/>
    <col min="3139" max="3139" width="8.85546875" style="28" customWidth="1"/>
    <col min="3140" max="3140" width="7.7109375" style="28" customWidth="1"/>
    <col min="3141" max="3324" width="9.140625" style="28"/>
    <col min="3325" max="3325" width="22.42578125" style="28" customWidth="1"/>
    <col min="3326" max="3326" width="38.85546875" style="28" customWidth="1"/>
    <col min="3327" max="3330" width="9.140625" style="28"/>
    <col min="3331" max="3333" width="9.28515625" style="28" bestFit="1" customWidth="1"/>
    <col min="3334" max="3334" width="7.7109375" style="28" customWidth="1"/>
    <col min="3335" max="3336" width="5.7109375" style="28" customWidth="1"/>
    <col min="3337" max="3337" width="7.7109375" style="28" customWidth="1"/>
    <col min="3338" max="3339" width="5.7109375" style="28" customWidth="1"/>
    <col min="3340" max="3340" width="7.7109375" style="28" customWidth="1"/>
    <col min="3341" max="3342" width="5.7109375" style="28" customWidth="1"/>
    <col min="3343" max="3343" width="7.7109375" style="28" customWidth="1"/>
    <col min="3344" max="3345" width="5.7109375" style="28" customWidth="1"/>
    <col min="3346" max="3346" width="7.7109375" style="28" customWidth="1"/>
    <col min="3347" max="3347" width="7.85546875" style="28" customWidth="1"/>
    <col min="3348" max="3348" width="7" style="28" customWidth="1"/>
    <col min="3349" max="3349" width="7.140625" style="28" customWidth="1"/>
    <col min="3350" max="3350" width="7.28515625" style="28" customWidth="1"/>
    <col min="3351" max="3351" width="7.7109375" style="28" customWidth="1"/>
    <col min="3352" max="3393" width="0" style="28" hidden="1" customWidth="1"/>
    <col min="3394" max="3394" width="7.7109375" style="28" customWidth="1"/>
    <col min="3395" max="3395" width="8.85546875" style="28" customWidth="1"/>
    <col min="3396" max="3396" width="7.7109375" style="28" customWidth="1"/>
    <col min="3397" max="3580" width="9.140625" style="28"/>
    <col min="3581" max="3581" width="22.42578125" style="28" customWidth="1"/>
    <col min="3582" max="3582" width="38.85546875" style="28" customWidth="1"/>
    <col min="3583" max="3586" width="9.140625" style="28"/>
    <col min="3587" max="3589" width="9.28515625" style="28" bestFit="1" customWidth="1"/>
    <col min="3590" max="3590" width="7.7109375" style="28" customWidth="1"/>
    <col min="3591" max="3592" width="5.7109375" style="28" customWidth="1"/>
    <col min="3593" max="3593" width="7.7109375" style="28" customWidth="1"/>
    <col min="3594" max="3595" width="5.7109375" style="28" customWidth="1"/>
    <col min="3596" max="3596" width="7.7109375" style="28" customWidth="1"/>
    <col min="3597" max="3598" width="5.7109375" style="28" customWidth="1"/>
    <col min="3599" max="3599" width="7.7109375" style="28" customWidth="1"/>
    <col min="3600" max="3601" width="5.7109375" style="28" customWidth="1"/>
    <col min="3602" max="3602" width="7.7109375" style="28" customWidth="1"/>
    <col min="3603" max="3603" width="7.85546875" style="28" customWidth="1"/>
    <col min="3604" max="3604" width="7" style="28" customWidth="1"/>
    <col min="3605" max="3605" width="7.140625" style="28" customWidth="1"/>
    <col min="3606" max="3606" width="7.28515625" style="28" customWidth="1"/>
    <col min="3607" max="3607" width="7.7109375" style="28" customWidth="1"/>
    <col min="3608" max="3649" width="0" style="28" hidden="1" customWidth="1"/>
    <col min="3650" max="3650" width="7.7109375" style="28" customWidth="1"/>
    <col min="3651" max="3651" width="8.85546875" style="28" customWidth="1"/>
    <col min="3652" max="3652" width="7.7109375" style="28" customWidth="1"/>
    <col min="3653" max="3836" width="9.140625" style="28"/>
    <col min="3837" max="3837" width="22.42578125" style="28" customWidth="1"/>
    <col min="3838" max="3838" width="38.85546875" style="28" customWidth="1"/>
    <col min="3839" max="3842" width="9.140625" style="28"/>
    <col min="3843" max="3845" width="9.28515625" style="28" bestFit="1" customWidth="1"/>
    <col min="3846" max="3846" width="7.7109375" style="28" customWidth="1"/>
    <col min="3847" max="3848" width="5.7109375" style="28" customWidth="1"/>
    <col min="3849" max="3849" width="7.7109375" style="28" customWidth="1"/>
    <col min="3850" max="3851" width="5.7109375" style="28" customWidth="1"/>
    <col min="3852" max="3852" width="7.7109375" style="28" customWidth="1"/>
    <col min="3853" max="3854" width="5.7109375" style="28" customWidth="1"/>
    <col min="3855" max="3855" width="7.7109375" style="28" customWidth="1"/>
    <col min="3856" max="3857" width="5.7109375" style="28" customWidth="1"/>
    <col min="3858" max="3858" width="7.7109375" style="28" customWidth="1"/>
    <col min="3859" max="3859" width="7.85546875" style="28" customWidth="1"/>
    <col min="3860" max="3860" width="7" style="28" customWidth="1"/>
    <col min="3861" max="3861" width="7.140625" style="28" customWidth="1"/>
    <col min="3862" max="3862" width="7.28515625" style="28" customWidth="1"/>
    <col min="3863" max="3863" width="7.7109375" style="28" customWidth="1"/>
    <col min="3864" max="3905" width="0" style="28" hidden="1" customWidth="1"/>
    <col min="3906" max="3906" width="7.7109375" style="28" customWidth="1"/>
    <col min="3907" max="3907" width="8.85546875" style="28" customWidth="1"/>
    <col min="3908" max="3908" width="7.7109375" style="28" customWidth="1"/>
    <col min="3909" max="4092" width="9.140625" style="28"/>
    <col min="4093" max="4093" width="22.42578125" style="28" customWidth="1"/>
    <col min="4094" max="4094" width="38.85546875" style="28" customWidth="1"/>
    <col min="4095" max="4098" width="9.140625" style="28"/>
    <col min="4099" max="4101" width="9.28515625" style="28" bestFit="1" customWidth="1"/>
    <col min="4102" max="4102" width="7.7109375" style="28" customWidth="1"/>
    <col min="4103" max="4104" width="5.7109375" style="28" customWidth="1"/>
    <col min="4105" max="4105" width="7.7109375" style="28" customWidth="1"/>
    <col min="4106" max="4107" width="5.7109375" style="28" customWidth="1"/>
    <col min="4108" max="4108" width="7.7109375" style="28" customWidth="1"/>
    <col min="4109" max="4110" width="5.7109375" style="28" customWidth="1"/>
    <col min="4111" max="4111" width="7.7109375" style="28" customWidth="1"/>
    <col min="4112" max="4113" width="5.7109375" style="28" customWidth="1"/>
    <col min="4114" max="4114" width="7.7109375" style="28" customWidth="1"/>
    <col min="4115" max="4115" width="7.85546875" style="28" customWidth="1"/>
    <col min="4116" max="4116" width="7" style="28" customWidth="1"/>
    <col min="4117" max="4117" width="7.140625" style="28" customWidth="1"/>
    <col min="4118" max="4118" width="7.28515625" style="28" customWidth="1"/>
    <col min="4119" max="4119" width="7.7109375" style="28" customWidth="1"/>
    <col min="4120" max="4161" width="0" style="28" hidden="1" customWidth="1"/>
    <col min="4162" max="4162" width="7.7109375" style="28" customWidth="1"/>
    <col min="4163" max="4163" width="8.85546875" style="28" customWidth="1"/>
    <col min="4164" max="4164" width="7.7109375" style="28" customWidth="1"/>
    <col min="4165" max="4348" width="9.140625" style="28"/>
    <col min="4349" max="4349" width="22.42578125" style="28" customWidth="1"/>
    <col min="4350" max="4350" width="38.85546875" style="28" customWidth="1"/>
    <col min="4351" max="4354" width="9.140625" style="28"/>
    <col min="4355" max="4357" width="9.28515625" style="28" bestFit="1" customWidth="1"/>
    <col min="4358" max="4358" width="7.7109375" style="28" customWidth="1"/>
    <col min="4359" max="4360" width="5.7109375" style="28" customWidth="1"/>
    <col min="4361" max="4361" width="7.7109375" style="28" customWidth="1"/>
    <col min="4362" max="4363" width="5.7109375" style="28" customWidth="1"/>
    <col min="4364" max="4364" width="7.7109375" style="28" customWidth="1"/>
    <col min="4365" max="4366" width="5.7109375" style="28" customWidth="1"/>
    <col min="4367" max="4367" width="7.7109375" style="28" customWidth="1"/>
    <col min="4368" max="4369" width="5.7109375" style="28" customWidth="1"/>
    <col min="4370" max="4370" width="7.7109375" style="28" customWidth="1"/>
    <col min="4371" max="4371" width="7.85546875" style="28" customWidth="1"/>
    <col min="4372" max="4372" width="7" style="28" customWidth="1"/>
    <col min="4373" max="4373" width="7.140625" style="28" customWidth="1"/>
    <col min="4374" max="4374" width="7.28515625" style="28" customWidth="1"/>
    <col min="4375" max="4375" width="7.7109375" style="28" customWidth="1"/>
    <col min="4376" max="4417" width="0" style="28" hidden="1" customWidth="1"/>
    <col min="4418" max="4418" width="7.7109375" style="28" customWidth="1"/>
    <col min="4419" max="4419" width="8.85546875" style="28" customWidth="1"/>
    <col min="4420" max="4420" width="7.7109375" style="28" customWidth="1"/>
    <col min="4421" max="4604" width="9.140625" style="28"/>
    <col min="4605" max="4605" width="22.42578125" style="28" customWidth="1"/>
    <col min="4606" max="4606" width="38.85546875" style="28" customWidth="1"/>
    <col min="4607" max="4610" width="9.140625" style="28"/>
    <col min="4611" max="4613" width="9.28515625" style="28" bestFit="1" customWidth="1"/>
    <col min="4614" max="4614" width="7.7109375" style="28" customWidth="1"/>
    <col min="4615" max="4616" width="5.7109375" style="28" customWidth="1"/>
    <col min="4617" max="4617" width="7.7109375" style="28" customWidth="1"/>
    <col min="4618" max="4619" width="5.7109375" style="28" customWidth="1"/>
    <col min="4620" max="4620" width="7.7109375" style="28" customWidth="1"/>
    <col min="4621" max="4622" width="5.7109375" style="28" customWidth="1"/>
    <col min="4623" max="4623" width="7.7109375" style="28" customWidth="1"/>
    <col min="4624" max="4625" width="5.7109375" style="28" customWidth="1"/>
    <col min="4626" max="4626" width="7.7109375" style="28" customWidth="1"/>
    <col min="4627" max="4627" width="7.85546875" style="28" customWidth="1"/>
    <col min="4628" max="4628" width="7" style="28" customWidth="1"/>
    <col min="4629" max="4629" width="7.140625" style="28" customWidth="1"/>
    <col min="4630" max="4630" width="7.28515625" style="28" customWidth="1"/>
    <col min="4631" max="4631" width="7.7109375" style="28" customWidth="1"/>
    <col min="4632" max="4673" width="0" style="28" hidden="1" customWidth="1"/>
    <col min="4674" max="4674" width="7.7109375" style="28" customWidth="1"/>
    <col min="4675" max="4675" width="8.85546875" style="28" customWidth="1"/>
    <col min="4676" max="4676" width="7.7109375" style="28" customWidth="1"/>
    <col min="4677" max="4860" width="9.140625" style="28"/>
    <col min="4861" max="4861" width="22.42578125" style="28" customWidth="1"/>
    <col min="4862" max="4862" width="38.85546875" style="28" customWidth="1"/>
    <col min="4863" max="4866" width="9.140625" style="28"/>
    <col min="4867" max="4869" width="9.28515625" style="28" bestFit="1" customWidth="1"/>
    <col min="4870" max="4870" width="7.7109375" style="28" customWidth="1"/>
    <col min="4871" max="4872" width="5.7109375" style="28" customWidth="1"/>
    <col min="4873" max="4873" width="7.7109375" style="28" customWidth="1"/>
    <col min="4874" max="4875" width="5.7109375" style="28" customWidth="1"/>
    <col min="4876" max="4876" width="7.7109375" style="28" customWidth="1"/>
    <col min="4877" max="4878" width="5.7109375" style="28" customWidth="1"/>
    <col min="4879" max="4879" width="7.7109375" style="28" customWidth="1"/>
    <col min="4880" max="4881" width="5.7109375" style="28" customWidth="1"/>
    <col min="4882" max="4882" width="7.7109375" style="28" customWidth="1"/>
    <col min="4883" max="4883" width="7.85546875" style="28" customWidth="1"/>
    <col min="4884" max="4884" width="7" style="28" customWidth="1"/>
    <col min="4885" max="4885" width="7.140625" style="28" customWidth="1"/>
    <col min="4886" max="4886" width="7.28515625" style="28" customWidth="1"/>
    <col min="4887" max="4887" width="7.7109375" style="28" customWidth="1"/>
    <col min="4888" max="4929" width="0" style="28" hidden="1" customWidth="1"/>
    <col min="4930" max="4930" width="7.7109375" style="28" customWidth="1"/>
    <col min="4931" max="4931" width="8.85546875" style="28" customWidth="1"/>
    <col min="4932" max="4932" width="7.7109375" style="28" customWidth="1"/>
    <col min="4933" max="5116" width="9.140625" style="28"/>
    <col min="5117" max="5117" width="22.42578125" style="28" customWidth="1"/>
    <col min="5118" max="5118" width="38.85546875" style="28" customWidth="1"/>
    <col min="5119" max="5122" width="9.140625" style="28"/>
    <col min="5123" max="5125" width="9.28515625" style="28" bestFit="1" customWidth="1"/>
    <col min="5126" max="5126" width="7.7109375" style="28" customWidth="1"/>
    <col min="5127" max="5128" width="5.7109375" style="28" customWidth="1"/>
    <col min="5129" max="5129" width="7.7109375" style="28" customWidth="1"/>
    <col min="5130" max="5131" width="5.7109375" style="28" customWidth="1"/>
    <col min="5132" max="5132" width="7.7109375" style="28" customWidth="1"/>
    <col min="5133" max="5134" width="5.7109375" style="28" customWidth="1"/>
    <col min="5135" max="5135" width="7.7109375" style="28" customWidth="1"/>
    <col min="5136" max="5137" width="5.7109375" style="28" customWidth="1"/>
    <col min="5138" max="5138" width="7.7109375" style="28" customWidth="1"/>
    <col min="5139" max="5139" width="7.85546875" style="28" customWidth="1"/>
    <col min="5140" max="5140" width="7" style="28" customWidth="1"/>
    <col min="5141" max="5141" width="7.140625" style="28" customWidth="1"/>
    <col min="5142" max="5142" width="7.28515625" style="28" customWidth="1"/>
    <col min="5143" max="5143" width="7.7109375" style="28" customWidth="1"/>
    <col min="5144" max="5185" width="0" style="28" hidden="1" customWidth="1"/>
    <col min="5186" max="5186" width="7.7109375" style="28" customWidth="1"/>
    <col min="5187" max="5187" width="8.85546875" style="28" customWidth="1"/>
    <col min="5188" max="5188" width="7.7109375" style="28" customWidth="1"/>
    <col min="5189" max="5372" width="9.140625" style="28"/>
    <col min="5373" max="5373" width="22.42578125" style="28" customWidth="1"/>
    <col min="5374" max="5374" width="38.85546875" style="28" customWidth="1"/>
    <col min="5375" max="5378" width="9.140625" style="28"/>
    <col min="5379" max="5381" width="9.28515625" style="28" bestFit="1" customWidth="1"/>
    <col min="5382" max="5382" width="7.7109375" style="28" customWidth="1"/>
    <col min="5383" max="5384" width="5.7109375" style="28" customWidth="1"/>
    <col min="5385" max="5385" width="7.7109375" style="28" customWidth="1"/>
    <col min="5386" max="5387" width="5.7109375" style="28" customWidth="1"/>
    <col min="5388" max="5388" width="7.7109375" style="28" customWidth="1"/>
    <col min="5389" max="5390" width="5.7109375" style="28" customWidth="1"/>
    <col min="5391" max="5391" width="7.7109375" style="28" customWidth="1"/>
    <col min="5392" max="5393" width="5.7109375" style="28" customWidth="1"/>
    <col min="5394" max="5394" width="7.7109375" style="28" customWidth="1"/>
    <col min="5395" max="5395" width="7.85546875" style="28" customWidth="1"/>
    <col min="5396" max="5396" width="7" style="28" customWidth="1"/>
    <col min="5397" max="5397" width="7.140625" style="28" customWidth="1"/>
    <col min="5398" max="5398" width="7.28515625" style="28" customWidth="1"/>
    <col min="5399" max="5399" width="7.7109375" style="28" customWidth="1"/>
    <col min="5400" max="5441" width="0" style="28" hidden="1" customWidth="1"/>
    <col min="5442" max="5442" width="7.7109375" style="28" customWidth="1"/>
    <col min="5443" max="5443" width="8.85546875" style="28" customWidth="1"/>
    <col min="5444" max="5444" width="7.7109375" style="28" customWidth="1"/>
    <col min="5445" max="5628" width="9.140625" style="28"/>
    <col min="5629" max="5629" width="22.42578125" style="28" customWidth="1"/>
    <col min="5630" max="5630" width="38.85546875" style="28" customWidth="1"/>
    <col min="5631" max="5634" width="9.140625" style="28"/>
    <col min="5635" max="5637" width="9.28515625" style="28" bestFit="1" customWidth="1"/>
    <col min="5638" max="5638" width="7.7109375" style="28" customWidth="1"/>
    <col min="5639" max="5640" width="5.7109375" style="28" customWidth="1"/>
    <col min="5641" max="5641" width="7.7109375" style="28" customWidth="1"/>
    <col min="5642" max="5643" width="5.7109375" style="28" customWidth="1"/>
    <col min="5644" max="5644" width="7.7109375" style="28" customWidth="1"/>
    <col min="5645" max="5646" width="5.7109375" style="28" customWidth="1"/>
    <col min="5647" max="5647" width="7.7109375" style="28" customWidth="1"/>
    <col min="5648" max="5649" width="5.7109375" style="28" customWidth="1"/>
    <col min="5650" max="5650" width="7.7109375" style="28" customWidth="1"/>
    <col min="5651" max="5651" width="7.85546875" style="28" customWidth="1"/>
    <col min="5652" max="5652" width="7" style="28" customWidth="1"/>
    <col min="5653" max="5653" width="7.140625" style="28" customWidth="1"/>
    <col min="5654" max="5654" width="7.28515625" style="28" customWidth="1"/>
    <col min="5655" max="5655" width="7.7109375" style="28" customWidth="1"/>
    <col min="5656" max="5697" width="0" style="28" hidden="1" customWidth="1"/>
    <col min="5698" max="5698" width="7.7109375" style="28" customWidth="1"/>
    <col min="5699" max="5699" width="8.85546875" style="28" customWidth="1"/>
    <col min="5700" max="5700" width="7.7109375" style="28" customWidth="1"/>
    <col min="5701" max="5884" width="9.140625" style="28"/>
    <col min="5885" max="5885" width="22.42578125" style="28" customWidth="1"/>
    <col min="5886" max="5886" width="38.85546875" style="28" customWidth="1"/>
    <col min="5887" max="5890" width="9.140625" style="28"/>
    <col min="5891" max="5893" width="9.28515625" style="28" bestFit="1" customWidth="1"/>
    <col min="5894" max="5894" width="7.7109375" style="28" customWidth="1"/>
    <col min="5895" max="5896" width="5.7109375" style="28" customWidth="1"/>
    <col min="5897" max="5897" width="7.7109375" style="28" customWidth="1"/>
    <col min="5898" max="5899" width="5.7109375" style="28" customWidth="1"/>
    <col min="5900" max="5900" width="7.7109375" style="28" customWidth="1"/>
    <col min="5901" max="5902" width="5.7109375" style="28" customWidth="1"/>
    <col min="5903" max="5903" width="7.7109375" style="28" customWidth="1"/>
    <col min="5904" max="5905" width="5.7109375" style="28" customWidth="1"/>
    <col min="5906" max="5906" width="7.7109375" style="28" customWidth="1"/>
    <col min="5907" max="5907" width="7.85546875" style="28" customWidth="1"/>
    <col min="5908" max="5908" width="7" style="28" customWidth="1"/>
    <col min="5909" max="5909" width="7.140625" style="28" customWidth="1"/>
    <col min="5910" max="5910" width="7.28515625" style="28" customWidth="1"/>
    <col min="5911" max="5911" width="7.7109375" style="28" customWidth="1"/>
    <col min="5912" max="5953" width="0" style="28" hidden="1" customWidth="1"/>
    <col min="5954" max="5954" width="7.7109375" style="28" customWidth="1"/>
    <col min="5955" max="5955" width="8.85546875" style="28" customWidth="1"/>
    <col min="5956" max="5956" width="7.7109375" style="28" customWidth="1"/>
    <col min="5957" max="6140" width="9.140625" style="28"/>
    <col min="6141" max="6141" width="22.42578125" style="28" customWidth="1"/>
    <col min="6142" max="6142" width="38.85546875" style="28" customWidth="1"/>
    <col min="6143" max="6146" width="9.140625" style="28"/>
    <col min="6147" max="6149" width="9.28515625" style="28" bestFit="1" customWidth="1"/>
    <col min="6150" max="6150" width="7.7109375" style="28" customWidth="1"/>
    <col min="6151" max="6152" width="5.7109375" style="28" customWidth="1"/>
    <col min="6153" max="6153" width="7.7109375" style="28" customWidth="1"/>
    <col min="6154" max="6155" width="5.7109375" style="28" customWidth="1"/>
    <col min="6156" max="6156" width="7.7109375" style="28" customWidth="1"/>
    <col min="6157" max="6158" width="5.7109375" style="28" customWidth="1"/>
    <col min="6159" max="6159" width="7.7109375" style="28" customWidth="1"/>
    <col min="6160" max="6161" width="5.7109375" style="28" customWidth="1"/>
    <col min="6162" max="6162" width="7.7109375" style="28" customWidth="1"/>
    <col min="6163" max="6163" width="7.85546875" style="28" customWidth="1"/>
    <col min="6164" max="6164" width="7" style="28" customWidth="1"/>
    <col min="6165" max="6165" width="7.140625" style="28" customWidth="1"/>
    <col min="6166" max="6166" width="7.28515625" style="28" customWidth="1"/>
    <col min="6167" max="6167" width="7.7109375" style="28" customWidth="1"/>
    <col min="6168" max="6209" width="0" style="28" hidden="1" customWidth="1"/>
    <col min="6210" max="6210" width="7.7109375" style="28" customWidth="1"/>
    <col min="6211" max="6211" width="8.85546875" style="28" customWidth="1"/>
    <col min="6212" max="6212" width="7.7109375" style="28" customWidth="1"/>
    <col min="6213" max="6396" width="9.140625" style="28"/>
    <col min="6397" max="6397" width="22.42578125" style="28" customWidth="1"/>
    <col min="6398" max="6398" width="38.85546875" style="28" customWidth="1"/>
    <col min="6399" max="6402" width="9.140625" style="28"/>
    <col min="6403" max="6405" width="9.28515625" style="28" bestFit="1" customWidth="1"/>
    <col min="6406" max="6406" width="7.7109375" style="28" customWidth="1"/>
    <col min="6407" max="6408" width="5.7109375" style="28" customWidth="1"/>
    <col min="6409" max="6409" width="7.7109375" style="28" customWidth="1"/>
    <col min="6410" max="6411" width="5.7109375" style="28" customWidth="1"/>
    <col min="6412" max="6412" width="7.7109375" style="28" customWidth="1"/>
    <col min="6413" max="6414" width="5.7109375" style="28" customWidth="1"/>
    <col min="6415" max="6415" width="7.7109375" style="28" customWidth="1"/>
    <col min="6416" max="6417" width="5.7109375" style="28" customWidth="1"/>
    <col min="6418" max="6418" width="7.7109375" style="28" customWidth="1"/>
    <col min="6419" max="6419" width="7.85546875" style="28" customWidth="1"/>
    <col min="6420" max="6420" width="7" style="28" customWidth="1"/>
    <col min="6421" max="6421" width="7.140625" style="28" customWidth="1"/>
    <col min="6422" max="6422" width="7.28515625" style="28" customWidth="1"/>
    <col min="6423" max="6423" width="7.7109375" style="28" customWidth="1"/>
    <col min="6424" max="6465" width="0" style="28" hidden="1" customWidth="1"/>
    <col min="6466" max="6466" width="7.7109375" style="28" customWidth="1"/>
    <col min="6467" max="6467" width="8.85546875" style="28" customWidth="1"/>
    <col min="6468" max="6468" width="7.7109375" style="28" customWidth="1"/>
    <col min="6469" max="6652" width="9.140625" style="28"/>
    <col min="6653" max="6653" width="22.42578125" style="28" customWidth="1"/>
    <col min="6654" max="6654" width="38.85546875" style="28" customWidth="1"/>
    <col min="6655" max="6658" width="9.140625" style="28"/>
    <col min="6659" max="6661" width="9.28515625" style="28" bestFit="1" customWidth="1"/>
    <col min="6662" max="6662" width="7.7109375" style="28" customWidth="1"/>
    <col min="6663" max="6664" width="5.7109375" style="28" customWidth="1"/>
    <col min="6665" max="6665" width="7.7109375" style="28" customWidth="1"/>
    <col min="6666" max="6667" width="5.7109375" style="28" customWidth="1"/>
    <col min="6668" max="6668" width="7.7109375" style="28" customWidth="1"/>
    <col min="6669" max="6670" width="5.7109375" style="28" customWidth="1"/>
    <col min="6671" max="6671" width="7.7109375" style="28" customWidth="1"/>
    <col min="6672" max="6673" width="5.7109375" style="28" customWidth="1"/>
    <col min="6674" max="6674" width="7.7109375" style="28" customWidth="1"/>
    <col min="6675" max="6675" width="7.85546875" style="28" customWidth="1"/>
    <col min="6676" max="6676" width="7" style="28" customWidth="1"/>
    <col min="6677" max="6677" width="7.140625" style="28" customWidth="1"/>
    <col min="6678" max="6678" width="7.28515625" style="28" customWidth="1"/>
    <col min="6679" max="6679" width="7.7109375" style="28" customWidth="1"/>
    <col min="6680" max="6721" width="0" style="28" hidden="1" customWidth="1"/>
    <col min="6722" max="6722" width="7.7109375" style="28" customWidth="1"/>
    <col min="6723" max="6723" width="8.85546875" style="28" customWidth="1"/>
    <col min="6724" max="6724" width="7.7109375" style="28" customWidth="1"/>
    <col min="6725" max="6908" width="9.140625" style="28"/>
    <col min="6909" max="6909" width="22.42578125" style="28" customWidth="1"/>
    <col min="6910" max="6910" width="38.85546875" style="28" customWidth="1"/>
    <col min="6911" max="6914" width="9.140625" style="28"/>
    <col min="6915" max="6917" width="9.28515625" style="28" bestFit="1" customWidth="1"/>
    <col min="6918" max="6918" width="7.7109375" style="28" customWidth="1"/>
    <col min="6919" max="6920" width="5.7109375" style="28" customWidth="1"/>
    <col min="6921" max="6921" width="7.7109375" style="28" customWidth="1"/>
    <col min="6922" max="6923" width="5.7109375" style="28" customWidth="1"/>
    <col min="6924" max="6924" width="7.7109375" style="28" customWidth="1"/>
    <col min="6925" max="6926" width="5.7109375" style="28" customWidth="1"/>
    <col min="6927" max="6927" width="7.7109375" style="28" customWidth="1"/>
    <col min="6928" max="6929" width="5.7109375" style="28" customWidth="1"/>
    <col min="6930" max="6930" width="7.7109375" style="28" customWidth="1"/>
    <col min="6931" max="6931" width="7.85546875" style="28" customWidth="1"/>
    <col min="6932" max="6932" width="7" style="28" customWidth="1"/>
    <col min="6933" max="6933" width="7.140625" style="28" customWidth="1"/>
    <col min="6934" max="6934" width="7.28515625" style="28" customWidth="1"/>
    <col min="6935" max="6935" width="7.7109375" style="28" customWidth="1"/>
    <col min="6936" max="6977" width="0" style="28" hidden="1" customWidth="1"/>
    <col min="6978" max="6978" width="7.7109375" style="28" customWidth="1"/>
    <col min="6979" max="6979" width="8.85546875" style="28" customWidth="1"/>
    <col min="6980" max="6980" width="7.7109375" style="28" customWidth="1"/>
    <col min="6981" max="7164" width="9.140625" style="28"/>
    <col min="7165" max="7165" width="22.42578125" style="28" customWidth="1"/>
    <col min="7166" max="7166" width="38.85546875" style="28" customWidth="1"/>
    <col min="7167" max="7170" width="9.140625" style="28"/>
    <col min="7171" max="7173" width="9.28515625" style="28" bestFit="1" customWidth="1"/>
    <col min="7174" max="7174" width="7.7109375" style="28" customWidth="1"/>
    <col min="7175" max="7176" width="5.7109375" style="28" customWidth="1"/>
    <col min="7177" max="7177" width="7.7109375" style="28" customWidth="1"/>
    <col min="7178" max="7179" width="5.7109375" style="28" customWidth="1"/>
    <col min="7180" max="7180" width="7.7109375" style="28" customWidth="1"/>
    <col min="7181" max="7182" width="5.7109375" style="28" customWidth="1"/>
    <col min="7183" max="7183" width="7.7109375" style="28" customWidth="1"/>
    <col min="7184" max="7185" width="5.7109375" style="28" customWidth="1"/>
    <col min="7186" max="7186" width="7.7109375" style="28" customWidth="1"/>
    <col min="7187" max="7187" width="7.85546875" style="28" customWidth="1"/>
    <col min="7188" max="7188" width="7" style="28" customWidth="1"/>
    <col min="7189" max="7189" width="7.140625" style="28" customWidth="1"/>
    <col min="7190" max="7190" width="7.28515625" style="28" customWidth="1"/>
    <col min="7191" max="7191" width="7.7109375" style="28" customWidth="1"/>
    <col min="7192" max="7233" width="0" style="28" hidden="1" customWidth="1"/>
    <col min="7234" max="7234" width="7.7109375" style="28" customWidth="1"/>
    <col min="7235" max="7235" width="8.85546875" style="28" customWidth="1"/>
    <col min="7236" max="7236" width="7.7109375" style="28" customWidth="1"/>
    <col min="7237" max="7420" width="9.140625" style="28"/>
    <col min="7421" max="7421" width="22.42578125" style="28" customWidth="1"/>
    <col min="7422" max="7422" width="38.85546875" style="28" customWidth="1"/>
    <col min="7423" max="7426" width="9.140625" style="28"/>
    <col min="7427" max="7429" width="9.28515625" style="28" bestFit="1" customWidth="1"/>
    <col min="7430" max="7430" width="7.7109375" style="28" customWidth="1"/>
    <col min="7431" max="7432" width="5.7109375" style="28" customWidth="1"/>
    <col min="7433" max="7433" width="7.7109375" style="28" customWidth="1"/>
    <col min="7434" max="7435" width="5.7109375" style="28" customWidth="1"/>
    <col min="7436" max="7436" width="7.7109375" style="28" customWidth="1"/>
    <col min="7437" max="7438" width="5.7109375" style="28" customWidth="1"/>
    <col min="7439" max="7439" width="7.7109375" style="28" customWidth="1"/>
    <col min="7440" max="7441" width="5.7109375" style="28" customWidth="1"/>
    <col min="7442" max="7442" width="7.7109375" style="28" customWidth="1"/>
    <col min="7443" max="7443" width="7.85546875" style="28" customWidth="1"/>
    <col min="7444" max="7444" width="7" style="28" customWidth="1"/>
    <col min="7445" max="7445" width="7.140625" style="28" customWidth="1"/>
    <col min="7446" max="7446" width="7.28515625" style="28" customWidth="1"/>
    <col min="7447" max="7447" width="7.7109375" style="28" customWidth="1"/>
    <col min="7448" max="7489" width="0" style="28" hidden="1" customWidth="1"/>
    <col min="7490" max="7490" width="7.7109375" style="28" customWidth="1"/>
    <col min="7491" max="7491" width="8.85546875" style="28" customWidth="1"/>
    <col min="7492" max="7492" width="7.7109375" style="28" customWidth="1"/>
    <col min="7493" max="7676" width="9.140625" style="28"/>
    <col min="7677" max="7677" width="22.42578125" style="28" customWidth="1"/>
    <col min="7678" max="7678" width="38.85546875" style="28" customWidth="1"/>
    <col min="7679" max="7682" width="9.140625" style="28"/>
    <col min="7683" max="7685" width="9.28515625" style="28" bestFit="1" customWidth="1"/>
    <col min="7686" max="7686" width="7.7109375" style="28" customWidth="1"/>
    <col min="7687" max="7688" width="5.7109375" style="28" customWidth="1"/>
    <col min="7689" max="7689" width="7.7109375" style="28" customWidth="1"/>
    <col min="7690" max="7691" width="5.7109375" style="28" customWidth="1"/>
    <col min="7692" max="7692" width="7.7109375" style="28" customWidth="1"/>
    <col min="7693" max="7694" width="5.7109375" style="28" customWidth="1"/>
    <col min="7695" max="7695" width="7.7109375" style="28" customWidth="1"/>
    <col min="7696" max="7697" width="5.7109375" style="28" customWidth="1"/>
    <col min="7698" max="7698" width="7.7109375" style="28" customWidth="1"/>
    <col min="7699" max="7699" width="7.85546875" style="28" customWidth="1"/>
    <col min="7700" max="7700" width="7" style="28" customWidth="1"/>
    <col min="7701" max="7701" width="7.140625" style="28" customWidth="1"/>
    <col min="7702" max="7702" width="7.28515625" style="28" customWidth="1"/>
    <col min="7703" max="7703" width="7.7109375" style="28" customWidth="1"/>
    <col min="7704" max="7745" width="0" style="28" hidden="1" customWidth="1"/>
    <col min="7746" max="7746" width="7.7109375" style="28" customWidth="1"/>
    <col min="7747" max="7747" width="8.85546875" style="28" customWidth="1"/>
    <col min="7748" max="7748" width="7.7109375" style="28" customWidth="1"/>
    <col min="7749" max="7932" width="9.140625" style="28"/>
    <col min="7933" max="7933" width="22.42578125" style="28" customWidth="1"/>
    <col min="7934" max="7934" width="38.85546875" style="28" customWidth="1"/>
    <col min="7935" max="7938" width="9.140625" style="28"/>
    <col min="7939" max="7941" width="9.28515625" style="28" bestFit="1" customWidth="1"/>
    <col min="7942" max="7942" width="7.7109375" style="28" customWidth="1"/>
    <col min="7943" max="7944" width="5.7109375" style="28" customWidth="1"/>
    <col min="7945" max="7945" width="7.7109375" style="28" customWidth="1"/>
    <col min="7946" max="7947" width="5.7109375" style="28" customWidth="1"/>
    <col min="7948" max="7948" width="7.7109375" style="28" customWidth="1"/>
    <col min="7949" max="7950" width="5.7109375" style="28" customWidth="1"/>
    <col min="7951" max="7951" width="7.7109375" style="28" customWidth="1"/>
    <col min="7952" max="7953" width="5.7109375" style="28" customWidth="1"/>
    <col min="7954" max="7954" width="7.7109375" style="28" customWidth="1"/>
    <col min="7955" max="7955" width="7.85546875" style="28" customWidth="1"/>
    <col min="7956" max="7956" width="7" style="28" customWidth="1"/>
    <col min="7957" max="7957" width="7.140625" style="28" customWidth="1"/>
    <col min="7958" max="7958" width="7.28515625" style="28" customWidth="1"/>
    <col min="7959" max="7959" width="7.7109375" style="28" customWidth="1"/>
    <col min="7960" max="8001" width="0" style="28" hidden="1" customWidth="1"/>
    <col min="8002" max="8002" width="7.7109375" style="28" customWidth="1"/>
    <col min="8003" max="8003" width="8.85546875" style="28" customWidth="1"/>
    <col min="8004" max="8004" width="7.7109375" style="28" customWidth="1"/>
    <col min="8005" max="8188" width="9.140625" style="28"/>
    <col min="8189" max="8189" width="22.42578125" style="28" customWidth="1"/>
    <col min="8190" max="8190" width="38.85546875" style="28" customWidth="1"/>
    <col min="8191" max="8194" width="9.140625" style="28"/>
    <col min="8195" max="8197" width="9.28515625" style="28" bestFit="1" customWidth="1"/>
    <col min="8198" max="8198" width="7.7109375" style="28" customWidth="1"/>
    <col min="8199" max="8200" width="5.7109375" style="28" customWidth="1"/>
    <col min="8201" max="8201" width="7.7109375" style="28" customWidth="1"/>
    <col min="8202" max="8203" width="5.7109375" style="28" customWidth="1"/>
    <col min="8204" max="8204" width="7.7109375" style="28" customWidth="1"/>
    <col min="8205" max="8206" width="5.7109375" style="28" customWidth="1"/>
    <col min="8207" max="8207" width="7.7109375" style="28" customWidth="1"/>
    <col min="8208" max="8209" width="5.7109375" style="28" customWidth="1"/>
    <col min="8210" max="8210" width="7.7109375" style="28" customWidth="1"/>
    <col min="8211" max="8211" width="7.85546875" style="28" customWidth="1"/>
    <col min="8212" max="8212" width="7" style="28" customWidth="1"/>
    <col min="8213" max="8213" width="7.140625" style="28" customWidth="1"/>
    <col min="8214" max="8214" width="7.28515625" style="28" customWidth="1"/>
    <col min="8215" max="8215" width="7.7109375" style="28" customWidth="1"/>
    <col min="8216" max="8257" width="0" style="28" hidden="1" customWidth="1"/>
    <col min="8258" max="8258" width="7.7109375" style="28" customWidth="1"/>
    <col min="8259" max="8259" width="8.85546875" style="28" customWidth="1"/>
    <col min="8260" max="8260" width="7.7109375" style="28" customWidth="1"/>
    <col min="8261" max="8444" width="9.140625" style="28"/>
    <col min="8445" max="8445" width="22.42578125" style="28" customWidth="1"/>
    <col min="8446" max="8446" width="38.85546875" style="28" customWidth="1"/>
    <col min="8447" max="8450" width="9.140625" style="28"/>
    <col min="8451" max="8453" width="9.28515625" style="28" bestFit="1" customWidth="1"/>
    <col min="8454" max="8454" width="7.7109375" style="28" customWidth="1"/>
    <col min="8455" max="8456" width="5.7109375" style="28" customWidth="1"/>
    <col min="8457" max="8457" width="7.7109375" style="28" customWidth="1"/>
    <col min="8458" max="8459" width="5.7109375" style="28" customWidth="1"/>
    <col min="8460" max="8460" width="7.7109375" style="28" customWidth="1"/>
    <col min="8461" max="8462" width="5.7109375" style="28" customWidth="1"/>
    <col min="8463" max="8463" width="7.7109375" style="28" customWidth="1"/>
    <col min="8464" max="8465" width="5.7109375" style="28" customWidth="1"/>
    <col min="8466" max="8466" width="7.7109375" style="28" customWidth="1"/>
    <col min="8467" max="8467" width="7.85546875" style="28" customWidth="1"/>
    <col min="8468" max="8468" width="7" style="28" customWidth="1"/>
    <col min="8469" max="8469" width="7.140625" style="28" customWidth="1"/>
    <col min="8470" max="8470" width="7.28515625" style="28" customWidth="1"/>
    <col min="8471" max="8471" width="7.7109375" style="28" customWidth="1"/>
    <col min="8472" max="8513" width="0" style="28" hidden="1" customWidth="1"/>
    <col min="8514" max="8514" width="7.7109375" style="28" customWidth="1"/>
    <col min="8515" max="8515" width="8.85546875" style="28" customWidth="1"/>
    <col min="8516" max="8516" width="7.7109375" style="28" customWidth="1"/>
    <col min="8517" max="8700" width="9.140625" style="28"/>
    <col min="8701" max="8701" width="22.42578125" style="28" customWidth="1"/>
    <col min="8702" max="8702" width="38.85546875" style="28" customWidth="1"/>
    <col min="8703" max="8706" width="9.140625" style="28"/>
    <col min="8707" max="8709" width="9.28515625" style="28" bestFit="1" customWidth="1"/>
    <col min="8710" max="8710" width="7.7109375" style="28" customWidth="1"/>
    <col min="8711" max="8712" width="5.7109375" style="28" customWidth="1"/>
    <col min="8713" max="8713" width="7.7109375" style="28" customWidth="1"/>
    <col min="8714" max="8715" width="5.7109375" style="28" customWidth="1"/>
    <col min="8716" max="8716" width="7.7109375" style="28" customWidth="1"/>
    <col min="8717" max="8718" width="5.7109375" style="28" customWidth="1"/>
    <col min="8719" max="8719" width="7.7109375" style="28" customWidth="1"/>
    <col min="8720" max="8721" width="5.7109375" style="28" customWidth="1"/>
    <col min="8722" max="8722" width="7.7109375" style="28" customWidth="1"/>
    <col min="8723" max="8723" width="7.85546875" style="28" customWidth="1"/>
    <col min="8724" max="8724" width="7" style="28" customWidth="1"/>
    <col min="8725" max="8725" width="7.140625" style="28" customWidth="1"/>
    <col min="8726" max="8726" width="7.28515625" style="28" customWidth="1"/>
    <col min="8727" max="8727" width="7.7109375" style="28" customWidth="1"/>
    <col min="8728" max="8769" width="0" style="28" hidden="1" customWidth="1"/>
    <col min="8770" max="8770" width="7.7109375" style="28" customWidth="1"/>
    <col min="8771" max="8771" width="8.85546875" style="28" customWidth="1"/>
    <col min="8772" max="8772" width="7.7109375" style="28" customWidth="1"/>
    <col min="8773" max="8956" width="9.140625" style="28"/>
    <col min="8957" max="8957" width="22.42578125" style="28" customWidth="1"/>
    <col min="8958" max="8958" width="38.85546875" style="28" customWidth="1"/>
    <col min="8959" max="8962" width="9.140625" style="28"/>
    <col min="8963" max="8965" width="9.28515625" style="28" bestFit="1" customWidth="1"/>
    <col min="8966" max="8966" width="7.7109375" style="28" customWidth="1"/>
    <col min="8967" max="8968" width="5.7109375" style="28" customWidth="1"/>
    <col min="8969" max="8969" width="7.7109375" style="28" customWidth="1"/>
    <col min="8970" max="8971" width="5.7109375" style="28" customWidth="1"/>
    <col min="8972" max="8972" width="7.7109375" style="28" customWidth="1"/>
    <col min="8973" max="8974" width="5.7109375" style="28" customWidth="1"/>
    <col min="8975" max="8975" width="7.7109375" style="28" customWidth="1"/>
    <col min="8976" max="8977" width="5.7109375" style="28" customWidth="1"/>
    <col min="8978" max="8978" width="7.7109375" style="28" customWidth="1"/>
    <col min="8979" max="8979" width="7.85546875" style="28" customWidth="1"/>
    <col min="8980" max="8980" width="7" style="28" customWidth="1"/>
    <col min="8981" max="8981" width="7.140625" style="28" customWidth="1"/>
    <col min="8982" max="8982" width="7.28515625" style="28" customWidth="1"/>
    <col min="8983" max="8983" width="7.7109375" style="28" customWidth="1"/>
    <col min="8984" max="9025" width="0" style="28" hidden="1" customWidth="1"/>
    <col min="9026" max="9026" width="7.7109375" style="28" customWidth="1"/>
    <col min="9027" max="9027" width="8.85546875" style="28" customWidth="1"/>
    <col min="9028" max="9028" width="7.7109375" style="28" customWidth="1"/>
    <col min="9029" max="9212" width="9.140625" style="28"/>
    <col min="9213" max="9213" width="22.42578125" style="28" customWidth="1"/>
    <col min="9214" max="9214" width="38.85546875" style="28" customWidth="1"/>
    <col min="9215" max="9218" width="9.140625" style="28"/>
    <col min="9219" max="9221" width="9.28515625" style="28" bestFit="1" customWidth="1"/>
    <col min="9222" max="9222" width="7.7109375" style="28" customWidth="1"/>
    <col min="9223" max="9224" width="5.7109375" style="28" customWidth="1"/>
    <col min="9225" max="9225" width="7.7109375" style="28" customWidth="1"/>
    <col min="9226" max="9227" width="5.7109375" style="28" customWidth="1"/>
    <col min="9228" max="9228" width="7.7109375" style="28" customWidth="1"/>
    <col min="9229" max="9230" width="5.7109375" style="28" customWidth="1"/>
    <col min="9231" max="9231" width="7.7109375" style="28" customWidth="1"/>
    <col min="9232" max="9233" width="5.7109375" style="28" customWidth="1"/>
    <col min="9234" max="9234" width="7.7109375" style="28" customWidth="1"/>
    <col min="9235" max="9235" width="7.85546875" style="28" customWidth="1"/>
    <col min="9236" max="9236" width="7" style="28" customWidth="1"/>
    <col min="9237" max="9237" width="7.140625" style="28" customWidth="1"/>
    <col min="9238" max="9238" width="7.28515625" style="28" customWidth="1"/>
    <col min="9239" max="9239" width="7.7109375" style="28" customWidth="1"/>
    <col min="9240" max="9281" width="0" style="28" hidden="1" customWidth="1"/>
    <col min="9282" max="9282" width="7.7109375" style="28" customWidth="1"/>
    <col min="9283" max="9283" width="8.85546875" style="28" customWidth="1"/>
    <col min="9284" max="9284" width="7.7109375" style="28" customWidth="1"/>
    <col min="9285" max="9468" width="9.140625" style="28"/>
    <col min="9469" max="9469" width="22.42578125" style="28" customWidth="1"/>
    <col min="9470" max="9470" width="38.85546875" style="28" customWidth="1"/>
    <col min="9471" max="9474" width="9.140625" style="28"/>
    <col min="9475" max="9477" width="9.28515625" style="28" bestFit="1" customWidth="1"/>
    <col min="9478" max="9478" width="7.7109375" style="28" customWidth="1"/>
    <col min="9479" max="9480" width="5.7109375" style="28" customWidth="1"/>
    <col min="9481" max="9481" width="7.7109375" style="28" customWidth="1"/>
    <col min="9482" max="9483" width="5.7109375" style="28" customWidth="1"/>
    <col min="9484" max="9484" width="7.7109375" style="28" customWidth="1"/>
    <col min="9485" max="9486" width="5.7109375" style="28" customWidth="1"/>
    <col min="9487" max="9487" width="7.7109375" style="28" customWidth="1"/>
    <col min="9488" max="9489" width="5.7109375" style="28" customWidth="1"/>
    <col min="9490" max="9490" width="7.7109375" style="28" customWidth="1"/>
    <col min="9491" max="9491" width="7.85546875" style="28" customWidth="1"/>
    <col min="9492" max="9492" width="7" style="28" customWidth="1"/>
    <col min="9493" max="9493" width="7.140625" style="28" customWidth="1"/>
    <col min="9494" max="9494" width="7.28515625" style="28" customWidth="1"/>
    <col min="9495" max="9495" width="7.7109375" style="28" customWidth="1"/>
    <col min="9496" max="9537" width="0" style="28" hidden="1" customWidth="1"/>
    <col min="9538" max="9538" width="7.7109375" style="28" customWidth="1"/>
    <col min="9539" max="9539" width="8.85546875" style="28" customWidth="1"/>
    <col min="9540" max="9540" width="7.7109375" style="28" customWidth="1"/>
    <col min="9541" max="9724" width="9.140625" style="28"/>
    <col min="9725" max="9725" width="22.42578125" style="28" customWidth="1"/>
    <col min="9726" max="9726" width="38.85546875" style="28" customWidth="1"/>
    <col min="9727" max="9730" width="9.140625" style="28"/>
    <col min="9731" max="9733" width="9.28515625" style="28" bestFit="1" customWidth="1"/>
    <col min="9734" max="9734" width="7.7109375" style="28" customWidth="1"/>
    <col min="9735" max="9736" width="5.7109375" style="28" customWidth="1"/>
    <col min="9737" max="9737" width="7.7109375" style="28" customWidth="1"/>
    <col min="9738" max="9739" width="5.7109375" style="28" customWidth="1"/>
    <col min="9740" max="9740" width="7.7109375" style="28" customWidth="1"/>
    <col min="9741" max="9742" width="5.7109375" style="28" customWidth="1"/>
    <col min="9743" max="9743" width="7.7109375" style="28" customWidth="1"/>
    <col min="9744" max="9745" width="5.7109375" style="28" customWidth="1"/>
    <col min="9746" max="9746" width="7.7109375" style="28" customWidth="1"/>
    <col min="9747" max="9747" width="7.85546875" style="28" customWidth="1"/>
    <col min="9748" max="9748" width="7" style="28" customWidth="1"/>
    <col min="9749" max="9749" width="7.140625" style="28" customWidth="1"/>
    <col min="9750" max="9750" width="7.28515625" style="28" customWidth="1"/>
    <col min="9751" max="9751" width="7.7109375" style="28" customWidth="1"/>
    <col min="9752" max="9793" width="0" style="28" hidden="1" customWidth="1"/>
    <col min="9794" max="9794" width="7.7109375" style="28" customWidth="1"/>
    <col min="9795" max="9795" width="8.85546875" style="28" customWidth="1"/>
    <col min="9796" max="9796" width="7.7109375" style="28" customWidth="1"/>
    <col min="9797" max="9980" width="9.140625" style="28"/>
    <col min="9981" max="9981" width="22.42578125" style="28" customWidth="1"/>
    <col min="9982" max="9982" width="38.85546875" style="28" customWidth="1"/>
    <col min="9983" max="9986" width="9.140625" style="28"/>
    <col min="9987" max="9989" width="9.28515625" style="28" bestFit="1" customWidth="1"/>
    <col min="9990" max="9990" width="7.7109375" style="28" customWidth="1"/>
    <col min="9991" max="9992" width="5.7109375" style="28" customWidth="1"/>
    <col min="9993" max="9993" width="7.7109375" style="28" customWidth="1"/>
    <col min="9994" max="9995" width="5.7109375" style="28" customWidth="1"/>
    <col min="9996" max="9996" width="7.7109375" style="28" customWidth="1"/>
    <col min="9997" max="9998" width="5.7109375" style="28" customWidth="1"/>
    <col min="9999" max="9999" width="7.7109375" style="28" customWidth="1"/>
    <col min="10000" max="10001" width="5.7109375" style="28" customWidth="1"/>
    <col min="10002" max="10002" width="7.7109375" style="28" customWidth="1"/>
    <col min="10003" max="10003" width="7.85546875" style="28" customWidth="1"/>
    <col min="10004" max="10004" width="7" style="28" customWidth="1"/>
    <col min="10005" max="10005" width="7.140625" style="28" customWidth="1"/>
    <col min="10006" max="10006" width="7.28515625" style="28" customWidth="1"/>
    <col min="10007" max="10007" width="7.7109375" style="28" customWidth="1"/>
    <col min="10008" max="10049" width="0" style="28" hidden="1" customWidth="1"/>
    <col min="10050" max="10050" width="7.7109375" style="28" customWidth="1"/>
    <col min="10051" max="10051" width="8.85546875" style="28" customWidth="1"/>
    <col min="10052" max="10052" width="7.7109375" style="28" customWidth="1"/>
    <col min="10053" max="10236" width="9.140625" style="28"/>
    <col min="10237" max="10237" width="22.42578125" style="28" customWidth="1"/>
    <col min="10238" max="10238" width="38.85546875" style="28" customWidth="1"/>
    <col min="10239" max="10242" width="9.140625" style="28"/>
    <col min="10243" max="10245" width="9.28515625" style="28" bestFit="1" customWidth="1"/>
    <col min="10246" max="10246" width="7.7109375" style="28" customWidth="1"/>
    <col min="10247" max="10248" width="5.7109375" style="28" customWidth="1"/>
    <col min="10249" max="10249" width="7.7109375" style="28" customWidth="1"/>
    <col min="10250" max="10251" width="5.7109375" style="28" customWidth="1"/>
    <col min="10252" max="10252" width="7.7109375" style="28" customWidth="1"/>
    <col min="10253" max="10254" width="5.7109375" style="28" customWidth="1"/>
    <col min="10255" max="10255" width="7.7109375" style="28" customWidth="1"/>
    <col min="10256" max="10257" width="5.7109375" style="28" customWidth="1"/>
    <col min="10258" max="10258" width="7.7109375" style="28" customWidth="1"/>
    <col min="10259" max="10259" width="7.85546875" style="28" customWidth="1"/>
    <col min="10260" max="10260" width="7" style="28" customWidth="1"/>
    <col min="10261" max="10261" width="7.140625" style="28" customWidth="1"/>
    <col min="10262" max="10262" width="7.28515625" style="28" customWidth="1"/>
    <col min="10263" max="10263" width="7.7109375" style="28" customWidth="1"/>
    <col min="10264" max="10305" width="0" style="28" hidden="1" customWidth="1"/>
    <col min="10306" max="10306" width="7.7109375" style="28" customWidth="1"/>
    <col min="10307" max="10307" width="8.85546875" style="28" customWidth="1"/>
    <col min="10308" max="10308" width="7.7109375" style="28" customWidth="1"/>
    <col min="10309" max="10492" width="9.140625" style="28"/>
    <col min="10493" max="10493" width="22.42578125" style="28" customWidth="1"/>
    <col min="10494" max="10494" width="38.85546875" style="28" customWidth="1"/>
    <col min="10495" max="10498" width="9.140625" style="28"/>
    <col min="10499" max="10501" width="9.28515625" style="28" bestFit="1" customWidth="1"/>
    <col min="10502" max="10502" width="7.7109375" style="28" customWidth="1"/>
    <col min="10503" max="10504" width="5.7109375" style="28" customWidth="1"/>
    <col min="10505" max="10505" width="7.7109375" style="28" customWidth="1"/>
    <col min="10506" max="10507" width="5.7109375" style="28" customWidth="1"/>
    <col min="10508" max="10508" width="7.7109375" style="28" customWidth="1"/>
    <col min="10509" max="10510" width="5.7109375" style="28" customWidth="1"/>
    <col min="10511" max="10511" width="7.7109375" style="28" customWidth="1"/>
    <col min="10512" max="10513" width="5.7109375" style="28" customWidth="1"/>
    <col min="10514" max="10514" width="7.7109375" style="28" customWidth="1"/>
    <col min="10515" max="10515" width="7.85546875" style="28" customWidth="1"/>
    <col min="10516" max="10516" width="7" style="28" customWidth="1"/>
    <col min="10517" max="10517" width="7.140625" style="28" customWidth="1"/>
    <col min="10518" max="10518" width="7.28515625" style="28" customWidth="1"/>
    <col min="10519" max="10519" width="7.7109375" style="28" customWidth="1"/>
    <col min="10520" max="10561" width="0" style="28" hidden="1" customWidth="1"/>
    <col min="10562" max="10562" width="7.7109375" style="28" customWidth="1"/>
    <col min="10563" max="10563" width="8.85546875" style="28" customWidth="1"/>
    <col min="10564" max="10564" width="7.7109375" style="28" customWidth="1"/>
    <col min="10565" max="10748" width="9.140625" style="28"/>
    <col min="10749" max="10749" width="22.42578125" style="28" customWidth="1"/>
    <col min="10750" max="10750" width="38.85546875" style="28" customWidth="1"/>
    <col min="10751" max="10754" width="9.140625" style="28"/>
    <col min="10755" max="10757" width="9.28515625" style="28" bestFit="1" customWidth="1"/>
    <col min="10758" max="10758" width="7.7109375" style="28" customWidth="1"/>
    <col min="10759" max="10760" width="5.7109375" style="28" customWidth="1"/>
    <col min="10761" max="10761" width="7.7109375" style="28" customWidth="1"/>
    <col min="10762" max="10763" width="5.7109375" style="28" customWidth="1"/>
    <col min="10764" max="10764" width="7.7109375" style="28" customWidth="1"/>
    <col min="10765" max="10766" width="5.7109375" style="28" customWidth="1"/>
    <col min="10767" max="10767" width="7.7109375" style="28" customWidth="1"/>
    <col min="10768" max="10769" width="5.7109375" style="28" customWidth="1"/>
    <col min="10770" max="10770" width="7.7109375" style="28" customWidth="1"/>
    <col min="10771" max="10771" width="7.85546875" style="28" customWidth="1"/>
    <col min="10772" max="10772" width="7" style="28" customWidth="1"/>
    <col min="10773" max="10773" width="7.140625" style="28" customWidth="1"/>
    <col min="10774" max="10774" width="7.28515625" style="28" customWidth="1"/>
    <col min="10775" max="10775" width="7.7109375" style="28" customWidth="1"/>
    <col min="10776" max="10817" width="0" style="28" hidden="1" customWidth="1"/>
    <col min="10818" max="10818" width="7.7109375" style="28" customWidth="1"/>
    <col min="10819" max="10819" width="8.85546875" style="28" customWidth="1"/>
    <col min="10820" max="10820" width="7.7109375" style="28" customWidth="1"/>
    <col min="10821" max="11004" width="9.140625" style="28"/>
    <col min="11005" max="11005" width="22.42578125" style="28" customWidth="1"/>
    <col min="11006" max="11006" width="38.85546875" style="28" customWidth="1"/>
    <col min="11007" max="11010" width="9.140625" style="28"/>
    <col min="11011" max="11013" width="9.28515625" style="28" bestFit="1" customWidth="1"/>
    <col min="11014" max="11014" width="7.7109375" style="28" customWidth="1"/>
    <col min="11015" max="11016" width="5.7109375" style="28" customWidth="1"/>
    <col min="11017" max="11017" width="7.7109375" style="28" customWidth="1"/>
    <col min="11018" max="11019" width="5.7109375" style="28" customWidth="1"/>
    <col min="11020" max="11020" width="7.7109375" style="28" customWidth="1"/>
    <col min="11021" max="11022" width="5.7109375" style="28" customWidth="1"/>
    <col min="11023" max="11023" width="7.7109375" style="28" customWidth="1"/>
    <col min="11024" max="11025" width="5.7109375" style="28" customWidth="1"/>
    <col min="11026" max="11026" width="7.7109375" style="28" customWidth="1"/>
    <col min="11027" max="11027" width="7.85546875" style="28" customWidth="1"/>
    <col min="11028" max="11028" width="7" style="28" customWidth="1"/>
    <col min="11029" max="11029" width="7.140625" style="28" customWidth="1"/>
    <col min="11030" max="11030" width="7.28515625" style="28" customWidth="1"/>
    <col min="11031" max="11031" width="7.7109375" style="28" customWidth="1"/>
    <col min="11032" max="11073" width="0" style="28" hidden="1" customWidth="1"/>
    <col min="11074" max="11074" width="7.7109375" style="28" customWidth="1"/>
    <col min="11075" max="11075" width="8.85546875" style="28" customWidth="1"/>
    <col min="11076" max="11076" width="7.7109375" style="28" customWidth="1"/>
    <col min="11077" max="11260" width="9.140625" style="28"/>
    <col min="11261" max="11261" width="22.42578125" style="28" customWidth="1"/>
    <col min="11262" max="11262" width="38.85546875" style="28" customWidth="1"/>
    <col min="11263" max="11266" width="9.140625" style="28"/>
    <col min="11267" max="11269" width="9.28515625" style="28" bestFit="1" customWidth="1"/>
    <col min="11270" max="11270" width="7.7109375" style="28" customWidth="1"/>
    <col min="11271" max="11272" width="5.7109375" style="28" customWidth="1"/>
    <col min="11273" max="11273" width="7.7109375" style="28" customWidth="1"/>
    <col min="11274" max="11275" width="5.7109375" style="28" customWidth="1"/>
    <col min="11276" max="11276" width="7.7109375" style="28" customWidth="1"/>
    <col min="11277" max="11278" width="5.7109375" style="28" customWidth="1"/>
    <col min="11279" max="11279" width="7.7109375" style="28" customWidth="1"/>
    <col min="11280" max="11281" width="5.7109375" style="28" customWidth="1"/>
    <col min="11282" max="11282" width="7.7109375" style="28" customWidth="1"/>
    <col min="11283" max="11283" width="7.85546875" style="28" customWidth="1"/>
    <col min="11284" max="11284" width="7" style="28" customWidth="1"/>
    <col min="11285" max="11285" width="7.140625" style="28" customWidth="1"/>
    <col min="11286" max="11286" width="7.28515625" style="28" customWidth="1"/>
    <col min="11287" max="11287" width="7.7109375" style="28" customWidth="1"/>
    <col min="11288" max="11329" width="0" style="28" hidden="1" customWidth="1"/>
    <col min="11330" max="11330" width="7.7109375" style="28" customWidth="1"/>
    <col min="11331" max="11331" width="8.85546875" style="28" customWidth="1"/>
    <col min="11332" max="11332" width="7.7109375" style="28" customWidth="1"/>
    <col min="11333" max="11516" width="9.140625" style="28"/>
    <col min="11517" max="11517" width="22.42578125" style="28" customWidth="1"/>
    <col min="11518" max="11518" width="38.85546875" style="28" customWidth="1"/>
    <col min="11519" max="11522" width="9.140625" style="28"/>
    <col min="11523" max="11525" width="9.28515625" style="28" bestFit="1" customWidth="1"/>
    <col min="11526" max="11526" width="7.7109375" style="28" customWidth="1"/>
    <col min="11527" max="11528" width="5.7109375" style="28" customWidth="1"/>
    <col min="11529" max="11529" width="7.7109375" style="28" customWidth="1"/>
    <col min="11530" max="11531" width="5.7109375" style="28" customWidth="1"/>
    <col min="11532" max="11532" width="7.7109375" style="28" customWidth="1"/>
    <col min="11533" max="11534" width="5.7109375" style="28" customWidth="1"/>
    <col min="11535" max="11535" width="7.7109375" style="28" customWidth="1"/>
    <col min="11536" max="11537" width="5.7109375" style="28" customWidth="1"/>
    <col min="11538" max="11538" width="7.7109375" style="28" customWidth="1"/>
    <col min="11539" max="11539" width="7.85546875" style="28" customWidth="1"/>
    <col min="11540" max="11540" width="7" style="28" customWidth="1"/>
    <col min="11541" max="11541" width="7.140625" style="28" customWidth="1"/>
    <col min="11542" max="11542" width="7.28515625" style="28" customWidth="1"/>
    <col min="11543" max="11543" width="7.7109375" style="28" customWidth="1"/>
    <col min="11544" max="11585" width="0" style="28" hidden="1" customWidth="1"/>
    <col min="11586" max="11586" width="7.7109375" style="28" customWidth="1"/>
    <col min="11587" max="11587" width="8.85546875" style="28" customWidth="1"/>
    <col min="11588" max="11588" width="7.7109375" style="28" customWidth="1"/>
    <col min="11589" max="11772" width="9.140625" style="28"/>
    <col min="11773" max="11773" width="22.42578125" style="28" customWidth="1"/>
    <col min="11774" max="11774" width="38.85546875" style="28" customWidth="1"/>
    <col min="11775" max="11778" width="9.140625" style="28"/>
    <col min="11779" max="11781" width="9.28515625" style="28" bestFit="1" customWidth="1"/>
    <col min="11782" max="11782" width="7.7109375" style="28" customWidth="1"/>
    <col min="11783" max="11784" width="5.7109375" style="28" customWidth="1"/>
    <col min="11785" max="11785" width="7.7109375" style="28" customWidth="1"/>
    <col min="11786" max="11787" width="5.7109375" style="28" customWidth="1"/>
    <col min="11788" max="11788" width="7.7109375" style="28" customWidth="1"/>
    <col min="11789" max="11790" width="5.7109375" style="28" customWidth="1"/>
    <col min="11791" max="11791" width="7.7109375" style="28" customWidth="1"/>
    <col min="11792" max="11793" width="5.7109375" style="28" customWidth="1"/>
    <col min="11794" max="11794" width="7.7109375" style="28" customWidth="1"/>
    <col min="11795" max="11795" width="7.85546875" style="28" customWidth="1"/>
    <col min="11796" max="11796" width="7" style="28" customWidth="1"/>
    <col min="11797" max="11797" width="7.140625" style="28" customWidth="1"/>
    <col min="11798" max="11798" width="7.28515625" style="28" customWidth="1"/>
    <col min="11799" max="11799" width="7.7109375" style="28" customWidth="1"/>
    <col min="11800" max="11841" width="0" style="28" hidden="1" customWidth="1"/>
    <col min="11842" max="11842" width="7.7109375" style="28" customWidth="1"/>
    <col min="11843" max="11843" width="8.85546875" style="28" customWidth="1"/>
    <col min="11844" max="11844" width="7.7109375" style="28" customWidth="1"/>
    <col min="11845" max="12028" width="9.140625" style="28"/>
    <col min="12029" max="12029" width="22.42578125" style="28" customWidth="1"/>
    <col min="12030" max="12030" width="38.85546875" style="28" customWidth="1"/>
    <col min="12031" max="12034" width="9.140625" style="28"/>
    <col min="12035" max="12037" width="9.28515625" style="28" bestFit="1" customWidth="1"/>
    <col min="12038" max="12038" width="7.7109375" style="28" customWidth="1"/>
    <col min="12039" max="12040" width="5.7109375" style="28" customWidth="1"/>
    <col min="12041" max="12041" width="7.7109375" style="28" customWidth="1"/>
    <col min="12042" max="12043" width="5.7109375" style="28" customWidth="1"/>
    <col min="12044" max="12044" width="7.7109375" style="28" customWidth="1"/>
    <col min="12045" max="12046" width="5.7109375" style="28" customWidth="1"/>
    <col min="12047" max="12047" width="7.7109375" style="28" customWidth="1"/>
    <col min="12048" max="12049" width="5.7109375" style="28" customWidth="1"/>
    <col min="12050" max="12050" width="7.7109375" style="28" customWidth="1"/>
    <col min="12051" max="12051" width="7.85546875" style="28" customWidth="1"/>
    <col min="12052" max="12052" width="7" style="28" customWidth="1"/>
    <col min="12053" max="12053" width="7.140625" style="28" customWidth="1"/>
    <col min="12054" max="12054" width="7.28515625" style="28" customWidth="1"/>
    <col min="12055" max="12055" width="7.7109375" style="28" customWidth="1"/>
    <col min="12056" max="12097" width="0" style="28" hidden="1" customWidth="1"/>
    <col min="12098" max="12098" width="7.7109375" style="28" customWidth="1"/>
    <col min="12099" max="12099" width="8.85546875" style="28" customWidth="1"/>
    <col min="12100" max="12100" width="7.7109375" style="28" customWidth="1"/>
    <col min="12101" max="12284" width="9.140625" style="28"/>
    <col min="12285" max="12285" width="22.42578125" style="28" customWidth="1"/>
    <col min="12286" max="12286" width="38.85546875" style="28" customWidth="1"/>
    <col min="12287" max="12290" width="9.140625" style="28"/>
    <col min="12291" max="12293" width="9.28515625" style="28" bestFit="1" customWidth="1"/>
    <col min="12294" max="12294" width="7.7109375" style="28" customWidth="1"/>
    <col min="12295" max="12296" width="5.7109375" style="28" customWidth="1"/>
    <col min="12297" max="12297" width="7.7109375" style="28" customWidth="1"/>
    <col min="12298" max="12299" width="5.7109375" style="28" customWidth="1"/>
    <col min="12300" max="12300" width="7.7109375" style="28" customWidth="1"/>
    <col min="12301" max="12302" width="5.7109375" style="28" customWidth="1"/>
    <col min="12303" max="12303" width="7.7109375" style="28" customWidth="1"/>
    <col min="12304" max="12305" width="5.7109375" style="28" customWidth="1"/>
    <col min="12306" max="12306" width="7.7109375" style="28" customWidth="1"/>
    <col min="12307" max="12307" width="7.85546875" style="28" customWidth="1"/>
    <col min="12308" max="12308" width="7" style="28" customWidth="1"/>
    <col min="12309" max="12309" width="7.140625" style="28" customWidth="1"/>
    <col min="12310" max="12310" width="7.28515625" style="28" customWidth="1"/>
    <col min="12311" max="12311" width="7.7109375" style="28" customWidth="1"/>
    <col min="12312" max="12353" width="0" style="28" hidden="1" customWidth="1"/>
    <col min="12354" max="12354" width="7.7109375" style="28" customWidth="1"/>
    <col min="12355" max="12355" width="8.85546875" style="28" customWidth="1"/>
    <col min="12356" max="12356" width="7.7109375" style="28" customWidth="1"/>
    <col min="12357" max="12540" width="9.140625" style="28"/>
    <col min="12541" max="12541" width="22.42578125" style="28" customWidth="1"/>
    <col min="12542" max="12542" width="38.85546875" style="28" customWidth="1"/>
    <col min="12543" max="12546" width="9.140625" style="28"/>
    <col min="12547" max="12549" width="9.28515625" style="28" bestFit="1" customWidth="1"/>
    <col min="12550" max="12550" width="7.7109375" style="28" customWidth="1"/>
    <col min="12551" max="12552" width="5.7109375" style="28" customWidth="1"/>
    <col min="12553" max="12553" width="7.7109375" style="28" customWidth="1"/>
    <col min="12554" max="12555" width="5.7109375" style="28" customWidth="1"/>
    <col min="12556" max="12556" width="7.7109375" style="28" customWidth="1"/>
    <col min="12557" max="12558" width="5.7109375" style="28" customWidth="1"/>
    <col min="12559" max="12559" width="7.7109375" style="28" customWidth="1"/>
    <col min="12560" max="12561" width="5.7109375" style="28" customWidth="1"/>
    <col min="12562" max="12562" width="7.7109375" style="28" customWidth="1"/>
    <col min="12563" max="12563" width="7.85546875" style="28" customWidth="1"/>
    <col min="12564" max="12564" width="7" style="28" customWidth="1"/>
    <col min="12565" max="12565" width="7.140625" style="28" customWidth="1"/>
    <col min="12566" max="12566" width="7.28515625" style="28" customWidth="1"/>
    <col min="12567" max="12567" width="7.7109375" style="28" customWidth="1"/>
    <col min="12568" max="12609" width="0" style="28" hidden="1" customWidth="1"/>
    <col min="12610" max="12610" width="7.7109375" style="28" customWidth="1"/>
    <col min="12611" max="12611" width="8.85546875" style="28" customWidth="1"/>
    <col min="12612" max="12612" width="7.7109375" style="28" customWidth="1"/>
    <col min="12613" max="12796" width="9.140625" style="28"/>
    <col min="12797" max="12797" width="22.42578125" style="28" customWidth="1"/>
    <col min="12798" max="12798" width="38.85546875" style="28" customWidth="1"/>
    <col min="12799" max="12802" width="9.140625" style="28"/>
    <col min="12803" max="12805" width="9.28515625" style="28" bestFit="1" customWidth="1"/>
    <col min="12806" max="12806" width="7.7109375" style="28" customWidth="1"/>
    <col min="12807" max="12808" width="5.7109375" style="28" customWidth="1"/>
    <col min="12809" max="12809" width="7.7109375" style="28" customWidth="1"/>
    <col min="12810" max="12811" width="5.7109375" style="28" customWidth="1"/>
    <col min="12812" max="12812" width="7.7109375" style="28" customWidth="1"/>
    <col min="12813" max="12814" width="5.7109375" style="28" customWidth="1"/>
    <col min="12815" max="12815" width="7.7109375" style="28" customWidth="1"/>
    <col min="12816" max="12817" width="5.7109375" style="28" customWidth="1"/>
    <col min="12818" max="12818" width="7.7109375" style="28" customWidth="1"/>
    <col min="12819" max="12819" width="7.85546875" style="28" customWidth="1"/>
    <col min="12820" max="12820" width="7" style="28" customWidth="1"/>
    <col min="12821" max="12821" width="7.140625" style="28" customWidth="1"/>
    <col min="12822" max="12822" width="7.28515625" style="28" customWidth="1"/>
    <col min="12823" max="12823" width="7.7109375" style="28" customWidth="1"/>
    <col min="12824" max="12865" width="0" style="28" hidden="1" customWidth="1"/>
    <col min="12866" max="12866" width="7.7109375" style="28" customWidth="1"/>
    <col min="12867" max="12867" width="8.85546875" style="28" customWidth="1"/>
    <col min="12868" max="12868" width="7.7109375" style="28" customWidth="1"/>
    <col min="12869" max="13052" width="9.140625" style="28"/>
    <col min="13053" max="13053" width="22.42578125" style="28" customWidth="1"/>
    <col min="13054" max="13054" width="38.85546875" style="28" customWidth="1"/>
    <col min="13055" max="13058" width="9.140625" style="28"/>
    <col min="13059" max="13061" width="9.28515625" style="28" bestFit="1" customWidth="1"/>
    <col min="13062" max="13062" width="7.7109375" style="28" customWidth="1"/>
    <col min="13063" max="13064" width="5.7109375" style="28" customWidth="1"/>
    <col min="13065" max="13065" width="7.7109375" style="28" customWidth="1"/>
    <col min="13066" max="13067" width="5.7109375" style="28" customWidth="1"/>
    <col min="13068" max="13068" width="7.7109375" style="28" customWidth="1"/>
    <col min="13069" max="13070" width="5.7109375" style="28" customWidth="1"/>
    <col min="13071" max="13071" width="7.7109375" style="28" customWidth="1"/>
    <col min="13072" max="13073" width="5.7109375" style="28" customWidth="1"/>
    <col min="13074" max="13074" width="7.7109375" style="28" customWidth="1"/>
    <col min="13075" max="13075" width="7.85546875" style="28" customWidth="1"/>
    <col min="13076" max="13076" width="7" style="28" customWidth="1"/>
    <col min="13077" max="13077" width="7.140625" style="28" customWidth="1"/>
    <col min="13078" max="13078" width="7.28515625" style="28" customWidth="1"/>
    <col min="13079" max="13079" width="7.7109375" style="28" customWidth="1"/>
    <col min="13080" max="13121" width="0" style="28" hidden="1" customWidth="1"/>
    <col min="13122" max="13122" width="7.7109375" style="28" customWidth="1"/>
    <col min="13123" max="13123" width="8.85546875" style="28" customWidth="1"/>
    <col min="13124" max="13124" width="7.7109375" style="28" customWidth="1"/>
    <col min="13125" max="13308" width="9.140625" style="28"/>
    <col min="13309" max="13309" width="22.42578125" style="28" customWidth="1"/>
    <col min="13310" max="13310" width="38.85546875" style="28" customWidth="1"/>
    <col min="13311" max="13314" width="9.140625" style="28"/>
    <col min="13315" max="13317" width="9.28515625" style="28" bestFit="1" customWidth="1"/>
    <col min="13318" max="13318" width="7.7109375" style="28" customWidth="1"/>
    <col min="13319" max="13320" width="5.7109375" style="28" customWidth="1"/>
    <col min="13321" max="13321" width="7.7109375" style="28" customWidth="1"/>
    <col min="13322" max="13323" width="5.7109375" style="28" customWidth="1"/>
    <col min="13324" max="13324" width="7.7109375" style="28" customWidth="1"/>
    <col min="13325" max="13326" width="5.7109375" style="28" customWidth="1"/>
    <col min="13327" max="13327" width="7.7109375" style="28" customWidth="1"/>
    <col min="13328" max="13329" width="5.7109375" style="28" customWidth="1"/>
    <col min="13330" max="13330" width="7.7109375" style="28" customWidth="1"/>
    <col min="13331" max="13331" width="7.85546875" style="28" customWidth="1"/>
    <col min="13332" max="13332" width="7" style="28" customWidth="1"/>
    <col min="13333" max="13333" width="7.140625" style="28" customWidth="1"/>
    <col min="13334" max="13334" width="7.28515625" style="28" customWidth="1"/>
    <col min="13335" max="13335" width="7.7109375" style="28" customWidth="1"/>
    <col min="13336" max="13377" width="0" style="28" hidden="1" customWidth="1"/>
    <col min="13378" max="13378" width="7.7109375" style="28" customWidth="1"/>
    <col min="13379" max="13379" width="8.85546875" style="28" customWidth="1"/>
    <col min="13380" max="13380" width="7.7109375" style="28" customWidth="1"/>
    <col min="13381" max="13564" width="9.140625" style="28"/>
    <col min="13565" max="13565" width="22.42578125" style="28" customWidth="1"/>
    <col min="13566" max="13566" width="38.85546875" style="28" customWidth="1"/>
    <col min="13567" max="13570" width="9.140625" style="28"/>
    <col min="13571" max="13573" width="9.28515625" style="28" bestFit="1" customWidth="1"/>
    <col min="13574" max="13574" width="7.7109375" style="28" customWidth="1"/>
    <col min="13575" max="13576" width="5.7109375" style="28" customWidth="1"/>
    <col min="13577" max="13577" width="7.7109375" style="28" customWidth="1"/>
    <col min="13578" max="13579" width="5.7109375" style="28" customWidth="1"/>
    <col min="13580" max="13580" width="7.7109375" style="28" customWidth="1"/>
    <col min="13581" max="13582" width="5.7109375" style="28" customWidth="1"/>
    <col min="13583" max="13583" width="7.7109375" style="28" customWidth="1"/>
    <col min="13584" max="13585" width="5.7109375" style="28" customWidth="1"/>
    <col min="13586" max="13586" width="7.7109375" style="28" customWidth="1"/>
    <col min="13587" max="13587" width="7.85546875" style="28" customWidth="1"/>
    <col min="13588" max="13588" width="7" style="28" customWidth="1"/>
    <col min="13589" max="13589" width="7.140625" style="28" customWidth="1"/>
    <col min="13590" max="13590" width="7.28515625" style="28" customWidth="1"/>
    <col min="13591" max="13591" width="7.7109375" style="28" customWidth="1"/>
    <col min="13592" max="13633" width="0" style="28" hidden="1" customWidth="1"/>
    <col min="13634" max="13634" width="7.7109375" style="28" customWidth="1"/>
    <col min="13635" max="13635" width="8.85546875" style="28" customWidth="1"/>
    <col min="13636" max="13636" width="7.7109375" style="28" customWidth="1"/>
    <col min="13637" max="13820" width="9.140625" style="28"/>
    <col min="13821" max="13821" width="22.42578125" style="28" customWidth="1"/>
    <col min="13822" max="13822" width="38.85546875" style="28" customWidth="1"/>
    <col min="13823" max="13826" width="9.140625" style="28"/>
    <col min="13827" max="13829" width="9.28515625" style="28" bestFit="1" customWidth="1"/>
    <col min="13830" max="13830" width="7.7109375" style="28" customWidth="1"/>
    <col min="13831" max="13832" width="5.7109375" style="28" customWidth="1"/>
    <col min="13833" max="13833" width="7.7109375" style="28" customWidth="1"/>
    <col min="13834" max="13835" width="5.7109375" style="28" customWidth="1"/>
    <col min="13836" max="13836" width="7.7109375" style="28" customWidth="1"/>
    <col min="13837" max="13838" width="5.7109375" style="28" customWidth="1"/>
    <col min="13839" max="13839" width="7.7109375" style="28" customWidth="1"/>
    <col min="13840" max="13841" width="5.7109375" style="28" customWidth="1"/>
    <col min="13842" max="13842" width="7.7109375" style="28" customWidth="1"/>
    <col min="13843" max="13843" width="7.85546875" style="28" customWidth="1"/>
    <col min="13844" max="13844" width="7" style="28" customWidth="1"/>
    <col min="13845" max="13845" width="7.140625" style="28" customWidth="1"/>
    <col min="13846" max="13846" width="7.28515625" style="28" customWidth="1"/>
    <col min="13847" max="13847" width="7.7109375" style="28" customWidth="1"/>
    <col min="13848" max="13889" width="0" style="28" hidden="1" customWidth="1"/>
    <col min="13890" max="13890" width="7.7109375" style="28" customWidth="1"/>
    <col min="13891" max="13891" width="8.85546875" style="28" customWidth="1"/>
    <col min="13892" max="13892" width="7.7109375" style="28" customWidth="1"/>
    <col min="13893" max="14076" width="9.140625" style="28"/>
    <col min="14077" max="14077" width="22.42578125" style="28" customWidth="1"/>
    <col min="14078" max="14078" width="38.85546875" style="28" customWidth="1"/>
    <col min="14079" max="14082" width="9.140625" style="28"/>
    <col min="14083" max="14085" width="9.28515625" style="28" bestFit="1" customWidth="1"/>
    <col min="14086" max="14086" width="7.7109375" style="28" customWidth="1"/>
    <col min="14087" max="14088" width="5.7109375" style="28" customWidth="1"/>
    <col min="14089" max="14089" width="7.7109375" style="28" customWidth="1"/>
    <col min="14090" max="14091" width="5.7109375" style="28" customWidth="1"/>
    <col min="14092" max="14092" width="7.7109375" style="28" customWidth="1"/>
    <col min="14093" max="14094" width="5.7109375" style="28" customWidth="1"/>
    <col min="14095" max="14095" width="7.7109375" style="28" customWidth="1"/>
    <col min="14096" max="14097" width="5.7109375" style="28" customWidth="1"/>
    <col min="14098" max="14098" width="7.7109375" style="28" customWidth="1"/>
    <col min="14099" max="14099" width="7.85546875" style="28" customWidth="1"/>
    <col min="14100" max="14100" width="7" style="28" customWidth="1"/>
    <col min="14101" max="14101" width="7.140625" style="28" customWidth="1"/>
    <col min="14102" max="14102" width="7.28515625" style="28" customWidth="1"/>
    <col min="14103" max="14103" width="7.7109375" style="28" customWidth="1"/>
    <col min="14104" max="14145" width="0" style="28" hidden="1" customWidth="1"/>
    <col min="14146" max="14146" width="7.7109375" style="28" customWidth="1"/>
    <col min="14147" max="14147" width="8.85546875" style="28" customWidth="1"/>
    <col min="14148" max="14148" width="7.7109375" style="28" customWidth="1"/>
    <col min="14149" max="14332" width="9.140625" style="28"/>
    <col min="14333" max="14333" width="22.42578125" style="28" customWidth="1"/>
    <col min="14334" max="14334" width="38.85546875" style="28" customWidth="1"/>
    <col min="14335" max="14338" width="9.140625" style="28"/>
    <col min="14339" max="14341" width="9.28515625" style="28" bestFit="1" customWidth="1"/>
    <col min="14342" max="14342" width="7.7109375" style="28" customWidth="1"/>
    <col min="14343" max="14344" width="5.7109375" style="28" customWidth="1"/>
    <col min="14345" max="14345" width="7.7109375" style="28" customWidth="1"/>
    <col min="14346" max="14347" width="5.7109375" style="28" customWidth="1"/>
    <col min="14348" max="14348" width="7.7109375" style="28" customWidth="1"/>
    <col min="14349" max="14350" width="5.7109375" style="28" customWidth="1"/>
    <col min="14351" max="14351" width="7.7109375" style="28" customWidth="1"/>
    <col min="14352" max="14353" width="5.7109375" style="28" customWidth="1"/>
    <col min="14354" max="14354" width="7.7109375" style="28" customWidth="1"/>
    <col min="14355" max="14355" width="7.85546875" style="28" customWidth="1"/>
    <col min="14356" max="14356" width="7" style="28" customWidth="1"/>
    <col min="14357" max="14357" width="7.140625" style="28" customWidth="1"/>
    <col min="14358" max="14358" width="7.28515625" style="28" customWidth="1"/>
    <col min="14359" max="14359" width="7.7109375" style="28" customWidth="1"/>
    <col min="14360" max="14401" width="0" style="28" hidden="1" customWidth="1"/>
    <col min="14402" max="14402" width="7.7109375" style="28" customWidth="1"/>
    <col min="14403" max="14403" width="8.85546875" style="28" customWidth="1"/>
    <col min="14404" max="14404" width="7.7109375" style="28" customWidth="1"/>
    <col min="14405" max="14588" width="9.140625" style="28"/>
    <col min="14589" max="14589" width="22.42578125" style="28" customWidth="1"/>
    <col min="14590" max="14590" width="38.85546875" style="28" customWidth="1"/>
    <col min="14591" max="14594" width="9.140625" style="28"/>
    <col min="14595" max="14597" width="9.28515625" style="28" bestFit="1" customWidth="1"/>
    <col min="14598" max="14598" width="7.7109375" style="28" customWidth="1"/>
    <col min="14599" max="14600" width="5.7109375" style="28" customWidth="1"/>
    <col min="14601" max="14601" width="7.7109375" style="28" customWidth="1"/>
    <col min="14602" max="14603" width="5.7109375" style="28" customWidth="1"/>
    <col min="14604" max="14604" width="7.7109375" style="28" customWidth="1"/>
    <col min="14605" max="14606" width="5.7109375" style="28" customWidth="1"/>
    <col min="14607" max="14607" width="7.7109375" style="28" customWidth="1"/>
    <col min="14608" max="14609" width="5.7109375" style="28" customWidth="1"/>
    <col min="14610" max="14610" width="7.7109375" style="28" customWidth="1"/>
    <col min="14611" max="14611" width="7.85546875" style="28" customWidth="1"/>
    <col min="14612" max="14612" width="7" style="28" customWidth="1"/>
    <col min="14613" max="14613" width="7.140625" style="28" customWidth="1"/>
    <col min="14614" max="14614" width="7.28515625" style="28" customWidth="1"/>
    <col min="14615" max="14615" width="7.7109375" style="28" customWidth="1"/>
    <col min="14616" max="14657" width="0" style="28" hidden="1" customWidth="1"/>
    <col min="14658" max="14658" width="7.7109375" style="28" customWidth="1"/>
    <col min="14659" max="14659" width="8.85546875" style="28" customWidth="1"/>
    <col min="14660" max="14660" width="7.7109375" style="28" customWidth="1"/>
    <col min="14661" max="14844" width="9.140625" style="28"/>
    <col min="14845" max="14845" width="22.42578125" style="28" customWidth="1"/>
    <col min="14846" max="14846" width="38.85546875" style="28" customWidth="1"/>
    <col min="14847" max="14850" width="9.140625" style="28"/>
    <col min="14851" max="14853" width="9.28515625" style="28" bestFit="1" customWidth="1"/>
    <col min="14854" max="14854" width="7.7109375" style="28" customWidth="1"/>
    <col min="14855" max="14856" width="5.7109375" style="28" customWidth="1"/>
    <col min="14857" max="14857" width="7.7109375" style="28" customWidth="1"/>
    <col min="14858" max="14859" width="5.7109375" style="28" customWidth="1"/>
    <col min="14860" max="14860" width="7.7109375" style="28" customWidth="1"/>
    <col min="14861" max="14862" width="5.7109375" style="28" customWidth="1"/>
    <col min="14863" max="14863" width="7.7109375" style="28" customWidth="1"/>
    <col min="14864" max="14865" width="5.7109375" style="28" customWidth="1"/>
    <col min="14866" max="14866" width="7.7109375" style="28" customWidth="1"/>
    <col min="14867" max="14867" width="7.85546875" style="28" customWidth="1"/>
    <col min="14868" max="14868" width="7" style="28" customWidth="1"/>
    <col min="14869" max="14869" width="7.140625" style="28" customWidth="1"/>
    <col min="14870" max="14870" width="7.28515625" style="28" customWidth="1"/>
    <col min="14871" max="14871" width="7.7109375" style="28" customWidth="1"/>
    <col min="14872" max="14913" width="0" style="28" hidden="1" customWidth="1"/>
    <col min="14914" max="14914" width="7.7109375" style="28" customWidth="1"/>
    <col min="14915" max="14915" width="8.85546875" style="28" customWidth="1"/>
    <col min="14916" max="14916" width="7.7109375" style="28" customWidth="1"/>
    <col min="14917" max="15100" width="9.140625" style="28"/>
    <col min="15101" max="15101" width="22.42578125" style="28" customWidth="1"/>
    <col min="15102" max="15102" width="38.85546875" style="28" customWidth="1"/>
    <col min="15103" max="15106" width="9.140625" style="28"/>
    <col min="15107" max="15109" width="9.28515625" style="28" bestFit="1" customWidth="1"/>
    <col min="15110" max="15110" width="7.7109375" style="28" customWidth="1"/>
    <col min="15111" max="15112" width="5.7109375" style="28" customWidth="1"/>
    <col min="15113" max="15113" width="7.7109375" style="28" customWidth="1"/>
    <col min="15114" max="15115" width="5.7109375" style="28" customWidth="1"/>
    <col min="15116" max="15116" width="7.7109375" style="28" customWidth="1"/>
    <col min="15117" max="15118" width="5.7109375" style="28" customWidth="1"/>
    <col min="15119" max="15119" width="7.7109375" style="28" customWidth="1"/>
    <col min="15120" max="15121" width="5.7109375" style="28" customWidth="1"/>
    <col min="15122" max="15122" width="7.7109375" style="28" customWidth="1"/>
    <col min="15123" max="15123" width="7.85546875" style="28" customWidth="1"/>
    <col min="15124" max="15124" width="7" style="28" customWidth="1"/>
    <col min="15125" max="15125" width="7.140625" style="28" customWidth="1"/>
    <col min="15126" max="15126" width="7.28515625" style="28" customWidth="1"/>
    <col min="15127" max="15127" width="7.7109375" style="28" customWidth="1"/>
    <col min="15128" max="15169" width="0" style="28" hidden="1" customWidth="1"/>
    <col min="15170" max="15170" width="7.7109375" style="28" customWidth="1"/>
    <col min="15171" max="15171" width="8.85546875" style="28" customWidth="1"/>
    <col min="15172" max="15172" width="7.7109375" style="28" customWidth="1"/>
    <col min="15173" max="15356" width="9.140625" style="28"/>
    <col min="15357" max="15357" width="22.42578125" style="28" customWidth="1"/>
    <col min="15358" max="15358" width="38.85546875" style="28" customWidth="1"/>
    <col min="15359" max="15362" width="9.140625" style="28"/>
    <col min="15363" max="15365" width="9.28515625" style="28" bestFit="1" customWidth="1"/>
    <col min="15366" max="15366" width="7.7109375" style="28" customWidth="1"/>
    <col min="15367" max="15368" width="5.7109375" style="28" customWidth="1"/>
    <col min="15369" max="15369" width="7.7109375" style="28" customWidth="1"/>
    <col min="15370" max="15371" width="5.7109375" style="28" customWidth="1"/>
    <col min="15372" max="15372" width="7.7109375" style="28" customWidth="1"/>
    <col min="15373" max="15374" width="5.7109375" style="28" customWidth="1"/>
    <col min="15375" max="15375" width="7.7109375" style="28" customWidth="1"/>
    <col min="15376" max="15377" width="5.7109375" style="28" customWidth="1"/>
    <col min="15378" max="15378" width="7.7109375" style="28" customWidth="1"/>
    <col min="15379" max="15379" width="7.85546875" style="28" customWidth="1"/>
    <col min="15380" max="15380" width="7" style="28" customWidth="1"/>
    <col min="15381" max="15381" width="7.140625" style="28" customWidth="1"/>
    <col min="15382" max="15382" width="7.28515625" style="28" customWidth="1"/>
    <col min="15383" max="15383" width="7.7109375" style="28" customWidth="1"/>
    <col min="15384" max="15425" width="0" style="28" hidden="1" customWidth="1"/>
    <col min="15426" max="15426" width="7.7109375" style="28" customWidth="1"/>
    <col min="15427" max="15427" width="8.85546875" style="28" customWidth="1"/>
    <col min="15428" max="15428" width="7.7109375" style="28" customWidth="1"/>
    <col min="15429" max="15612" width="9.140625" style="28"/>
    <col min="15613" max="15613" width="22.42578125" style="28" customWidth="1"/>
    <col min="15614" max="15614" width="38.85546875" style="28" customWidth="1"/>
    <col min="15615" max="15618" width="9.140625" style="28"/>
    <col min="15619" max="15621" width="9.28515625" style="28" bestFit="1" customWidth="1"/>
    <col min="15622" max="15622" width="7.7109375" style="28" customWidth="1"/>
    <col min="15623" max="15624" width="5.7109375" style="28" customWidth="1"/>
    <col min="15625" max="15625" width="7.7109375" style="28" customWidth="1"/>
    <col min="15626" max="15627" width="5.7109375" style="28" customWidth="1"/>
    <col min="15628" max="15628" width="7.7109375" style="28" customWidth="1"/>
    <col min="15629" max="15630" width="5.7109375" style="28" customWidth="1"/>
    <col min="15631" max="15631" width="7.7109375" style="28" customWidth="1"/>
    <col min="15632" max="15633" width="5.7109375" style="28" customWidth="1"/>
    <col min="15634" max="15634" width="7.7109375" style="28" customWidth="1"/>
    <col min="15635" max="15635" width="7.85546875" style="28" customWidth="1"/>
    <col min="15636" max="15636" width="7" style="28" customWidth="1"/>
    <col min="15637" max="15637" width="7.140625" style="28" customWidth="1"/>
    <col min="15638" max="15638" width="7.28515625" style="28" customWidth="1"/>
    <col min="15639" max="15639" width="7.7109375" style="28" customWidth="1"/>
    <col min="15640" max="15681" width="0" style="28" hidden="1" customWidth="1"/>
    <col min="15682" max="15682" width="7.7109375" style="28" customWidth="1"/>
    <col min="15683" max="15683" width="8.85546875" style="28" customWidth="1"/>
    <col min="15684" max="15684" width="7.7109375" style="28" customWidth="1"/>
    <col min="15685" max="15868" width="9.140625" style="28"/>
    <col min="15869" max="15869" width="22.42578125" style="28" customWidth="1"/>
    <col min="15870" max="15870" width="38.85546875" style="28" customWidth="1"/>
    <col min="15871" max="15874" width="9.140625" style="28"/>
    <col min="15875" max="15877" width="9.28515625" style="28" bestFit="1" customWidth="1"/>
    <col min="15878" max="15878" width="7.7109375" style="28" customWidth="1"/>
    <col min="15879" max="15880" width="5.7109375" style="28" customWidth="1"/>
    <col min="15881" max="15881" width="7.7109375" style="28" customWidth="1"/>
    <col min="15882" max="15883" width="5.7109375" style="28" customWidth="1"/>
    <col min="15884" max="15884" width="7.7109375" style="28" customWidth="1"/>
    <col min="15885" max="15886" width="5.7109375" style="28" customWidth="1"/>
    <col min="15887" max="15887" width="7.7109375" style="28" customWidth="1"/>
    <col min="15888" max="15889" width="5.7109375" style="28" customWidth="1"/>
    <col min="15890" max="15890" width="7.7109375" style="28" customWidth="1"/>
    <col min="15891" max="15891" width="7.85546875" style="28" customWidth="1"/>
    <col min="15892" max="15892" width="7" style="28" customWidth="1"/>
    <col min="15893" max="15893" width="7.140625" style="28" customWidth="1"/>
    <col min="15894" max="15894" width="7.28515625" style="28" customWidth="1"/>
    <col min="15895" max="15895" width="7.7109375" style="28" customWidth="1"/>
    <col min="15896" max="15937" width="0" style="28" hidden="1" customWidth="1"/>
    <col min="15938" max="15938" width="7.7109375" style="28" customWidth="1"/>
    <col min="15939" max="15939" width="8.85546875" style="28" customWidth="1"/>
    <col min="15940" max="15940" width="7.7109375" style="28" customWidth="1"/>
    <col min="15941" max="16124" width="9.140625" style="28"/>
    <col min="16125" max="16125" width="22.42578125" style="28" customWidth="1"/>
    <col min="16126" max="16126" width="38.85546875" style="28" customWidth="1"/>
    <col min="16127" max="16130" width="9.140625" style="28"/>
    <col min="16131" max="16133" width="9.28515625" style="28" bestFit="1" customWidth="1"/>
    <col min="16134" max="16134" width="7.7109375" style="28" customWidth="1"/>
    <col min="16135" max="16136" width="5.7109375" style="28" customWidth="1"/>
    <col min="16137" max="16137" width="7.7109375" style="28" customWidth="1"/>
    <col min="16138" max="16139" width="5.7109375" style="28" customWidth="1"/>
    <col min="16140" max="16140" width="7.7109375" style="28" customWidth="1"/>
    <col min="16141" max="16142" width="5.7109375" style="28" customWidth="1"/>
    <col min="16143" max="16143" width="7.7109375" style="28" customWidth="1"/>
    <col min="16144" max="16145" width="5.7109375" style="28" customWidth="1"/>
    <col min="16146" max="16146" width="7.7109375" style="28" customWidth="1"/>
    <col min="16147" max="16147" width="7.85546875" style="28" customWidth="1"/>
    <col min="16148" max="16148" width="7" style="28" customWidth="1"/>
    <col min="16149" max="16149" width="7.140625" style="28" customWidth="1"/>
    <col min="16150" max="16150" width="7.28515625" style="28" customWidth="1"/>
    <col min="16151" max="16151" width="7.7109375" style="28" customWidth="1"/>
    <col min="16152" max="16193" width="0" style="28" hidden="1" customWidth="1"/>
    <col min="16194" max="16194" width="7.7109375" style="28" customWidth="1"/>
    <col min="16195" max="16195" width="8.85546875" style="28" customWidth="1"/>
    <col min="16196" max="16196" width="7.7109375" style="28" customWidth="1"/>
    <col min="16197" max="16380" width="9.140625" style="28"/>
    <col min="16381" max="16384" width="9.140625" style="28" customWidth="1"/>
  </cols>
  <sheetData>
    <row r="1" spans="1:72" ht="14.25">
      <c r="A1" s="556" t="s">
        <v>769</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row>
    <row r="2" spans="1:72" s="128" customFormat="1" ht="24.75" customHeight="1">
      <c r="A2" s="583" t="s">
        <v>770</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c r="BN2" s="583"/>
      <c r="BO2" s="583"/>
      <c r="BP2" s="583"/>
      <c r="BQ2" s="583"/>
      <c r="BR2" s="583"/>
      <c r="BS2" s="583"/>
      <c r="BT2" s="583"/>
    </row>
    <row r="3" spans="1:72">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row>
    <row r="4" spans="1:72" ht="21" thickBot="1">
      <c r="A4" s="243"/>
      <c r="B4" s="243"/>
      <c r="C4" s="8"/>
      <c r="D4" s="8"/>
      <c r="E4" s="8"/>
      <c r="F4" s="8"/>
      <c r="G4" s="244"/>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245"/>
      <c r="AR4" s="8"/>
      <c r="AS4" s="8"/>
      <c r="AT4" s="8"/>
      <c r="AU4" s="8"/>
      <c r="AV4" s="8"/>
      <c r="AW4" s="8"/>
      <c r="AX4" s="8"/>
      <c r="AY4" s="8"/>
      <c r="AZ4" s="8"/>
      <c r="BA4" s="8"/>
      <c r="BB4" s="8"/>
      <c r="BC4" s="8"/>
      <c r="BD4" s="8"/>
      <c r="BE4" s="8"/>
      <c r="BF4" s="246"/>
      <c r="BG4" s="59"/>
      <c r="BH4" s="59"/>
      <c r="BI4" s="246"/>
      <c r="BJ4" s="59"/>
      <c r="BK4" s="246"/>
      <c r="BL4" s="8"/>
      <c r="BM4" s="8"/>
      <c r="BN4" s="8"/>
      <c r="BO4" s="8"/>
      <c r="BP4" s="8"/>
      <c r="BQ4" s="8"/>
      <c r="BR4" s="8"/>
      <c r="BS4" s="8"/>
      <c r="BT4" s="8"/>
    </row>
    <row r="5" spans="1:72" ht="13.5" thickBot="1">
      <c r="A5" s="247" t="s">
        <v>1</v>
      </c>
      <c r="B5" s="569" t="s">
        <v>715</v>
      </c>
      <c r="C5" s="570"/>
      <c r="D5" s="570"/>
      <c r="E5" s="570"/>
      <c r="F5" s="570"/>
      <c r="G5" s="570"/>
      <c r="H5" s="570"/>
      <c r="I5" s="570"/>
      <c r="J5" s="570"/>
      <c r="K5" s="570"/>
      <c r="L5" s="571"/>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245"/>
      <c r="AR5" s="8"/>
      <c r="AS5" s="8"/>
      <c r="AT5" s="8"/>
      <c r="AU5" s="8"/>
      <c r="AV5" s="8"/>
      <c r="AW5" s="8"/>
      <c r="AX5" s="8"/>
      <c r="AY5" s="8"/>
      <c r="AZ5" s="8"/>
      <c r="BA5" s="8"/>
      <c r="BB5" s="8"/>
      <c r="BC5" s="8"/>
      <c r="BD5" s="8"/>
      <c r="BE5" s="8"/>
      <c r="BF5" s="246"/>
      <c r="BG5" s="59"/>
      <c r="BH5" s="59"/>
      <c r="BI5" s="246"/>
      <c r="BJ5" s="59"/>
      <c r="BK5" s="246"/>
      <c r="BL5" s="8"/>
      <c r="BM5" s="8"/>
      <c r="BN5" s="8"/>
      <c r="BO5" s="8"/>
      <c r="BP5" s="8"/>
      <c r="BQ5" s="8"/>
      <c r="BR5" s="8"/>
      <c r="BS5" s="8"/>
      <c r="BT5" s="8"/>
    </row>
    <row r="6" spans="1:72" ht="40.5" customHeight="1" thickBot="1">
      <c r="A6" s="248" t="s">
        <v>4</v>
      </c>
      <c r="B6" s="569" t="s">
        <v>716</v>
      </c>
      <c r="C6" s="570"/>
      <c r="D6" s="570"/>
      <c r="E6" s="570"/>
      <c r="F6" s="570"/>
      <c r="G6" s="570"/>
      <c r="H6" s="570"/>
      <c r="I6" s="570"/>
      <c r="J6" s="570"/>
      <c r="K6" s="570"/>
      <c r="L6" s="571"/>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245"/>
      <c r="AR6" s="8"/>
      <c r="AS6" s="8"/>
      <c r="AT6" s="8"/>
      <c r="AU6" s="8"/>
      <c r="AV6" s="8"/>
      <c r="AW6" s="8"/>
      <c r="AX6" s="8"/>
      <c r="AY6" s="8"/>
      <c r="AZ6" s="8"/>
      <c r="BA6" s="8"/>
      <c r="BB6" s="8"/>
      <c r="BC6" s="8"/>
      <c r="BD6" s="8"/>
      <c r="BE6" s="8"/>
      <c r="BF6" s="246"/>
      <c r="BG6" s="59"/>
      <c r="BH6" s="59"/>
      <c r="BI6" s="246"/>
      <c r="BJ6" s="59"/>
      <c r="BK6" s="246"/>
      <c r="BL6" s="8"/>
      <c r="BM6" s="8"/>
      <c r="BN6" s="8"/>
      <c r="BO6" s="8"/>
      <c r="BP6" s="8"/>
      <c r="BQ6" s="8"/>
      <c r="BR6" s="8"/>
      <c r="BS6" s="8"/>
      <c r="BT6" s="8"/>
    </row>
    <row r="7" spans="1:72" ht="13.5" thickBo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245"/>
      <c r="AR7" s="8"/>
      <c r="AS7" s="8"/>
      <c r="AT7" s="8"/>
      <c r="AU7" s="8"/>
      <c r="AV7" s="8"/>
      <c r="AW7" s="8"/>
      <c r="AX7" s="8"/>
      <c r="AY7" s="8"/>
      <c r="AZ7" s="8"/>
      <c r="BA7" s="8"/>
      <c r="BB7" s="8"/>
      <c r="BC7" s="8"/>
      <c r="BD7" s="8"/>
      <c r="BE7" s="8"/>
      <c r="BF7" s="246"/>
      <c r="BG7" s="59"/>
      <c r="BH7" s="59"/>
      <c r="BI7" s="246"/>
      <c r="BJ7" s="59"/>
      <c r="BK7" s="246"/>
      <c r="BL7" s="8"/>
      <c r="BM7" s="8"/>
      <c r="BN7" s="8"/>
      <c r="BO7" s="8"/>
      <c r="BP7" s="8"/>
      <c r="BQ7" s="8"/>
      <c r="BR7" s="8"/>
      <c r="BS7" s="8"/>
      <c r="BT7" s="8"/>
    </row>
    <row r="8" spans="1:72" s="125" customFormat="1" ht="65.25" customHeight="1" thickBot="1">
      <c r="A8" s="192" t="s">
        <v>7</v>
      </c>
      <c r="B8" s="192" t="s">
        <v>8</v>
      </c>
      <c r="C8" s="249" t="s">
        <v>771</v>
      </c>
      <c r="D8" s="192" t="s">
        <v>11</v>
      </c>
      <c r="E8" s="192" t="s">
        <v>772</v>
      </c>
      <c r="F8" s="250" t="s">
        <v>773</v>
      </c>
      <c r="G8" s="550" t="s">
        <v>774</v>
      </c>
      <c r="H8" s="550"/>
      <c r="I8" s="550"/>
      <c r="J8" s="559" t="s">
        <v>13</v>
      </c>
      <c r="K8" s="560"/>
      <c r="L8" s="560"/>
      <c r="M8" s="560"/>
      <c r="N8" s="560"/>
      <c r="O8" s="561"/>
      <c r="P8" s="550" t="s">
        <v>14</v>
      </c>
      <c r="Q8" s="550"/>
      <c r="R8" s="550"/>
      <c r="S8" s="550"/>
      <c r="T8" s="550"/>
      <c r="U8" s="550"/>
      <c r="V8" s="550" t="s">
        <v>15</v>
      </c>
      <c r="W8" s="550"/>
      <c r="X8" s="550"/>
      <c r="Y8" s="550"/>
      <c r="Z8" s="550"/>
      <c r="AA8" s="550"/>
      <c r="AB8" s="550" t="s">
        <v>16</v>
      </c>
      <c r="AC8" s="550"/>
      <c r="AD8" s="550"/>
      <c r="AE8" s="550"/>
      <c r="AF8" s="550"/>
      <c r="AG8" s="550"/>
      <c r="AH8" s="550" t="s">
        <v>17</v>
      </c>
      <c r="AI8" s="550"/>
      <c r="AJ8" s="550"/>
      <c r="AK8" s="550"/>
      <c r="AL8" s="550"/>
      <c r="AM8" s="550"/>
      <c r="AN8" s="550" t="s">
        <v>18</v>
      </c>
      <c r="AO8" s="550"/>
      <c r="AP8" s="550"/>
      <c r="AQ8" s="550"/>
      <c r="AR8" s="550"/>
      <c r="AS8" s="550"/>
      <c r="AT8" s="550" t="s">
        <v>19</v>
      </c>
      <c r="AU8" s="550"/>
      <c r="AV8" s="550"/>
      <c r="AW8" s="550"/>
      <c r="AX8" s="550"/>
      <c r="AY8" s="550"/>
      <c r="AZ8" s="550" t="s">
        <v>20</v>
      </c>
      <c r="BA8" s="550"/>
      <c r="BB8" s="550"/>
      <c r="BC8" s="550"/>
      <c r="BD8" s="550"/>
      <c r="BE8" s="550"/>
      <c r="BF8" s="550" t="s">
        <v>21</v>
      </c>
      <c r="BG8" s="550"/>
      <c r="BH8" s="550"/>
      <c r="BI8" s="550"/>
      <c r="BJ8" s="550"/>
      <c r="BK8" s="550"/>
      <c r="BL8" s="550" t="s">
        <v>22</v>
      </c>
      <c r="BM8" s="550"/>
      <c r="BN8" s="550"/>
      <c r="BO8" s="550"/>
      <c r="BP8" s="550"/>
      <c r="BQ8" s="550"/>
      <c r="BR8" s="550" t="s">
        <v>775</v>
      </c>
      <c r="BS8" s="550"/>
      <c r="BT8" s="550"/>
    </row>
    <row r="9" spans="1:72" ht="13.5" thickBot="1">
      <c r="A9" s="176"/>
      <c r="B9" s="190"/>
      <c r="C9" s="176"/>
      <c r="D9" s="190"/>
      <c r="E9" s="176"/>
      <c r="F9" s="176"/>
      <c r="G9" s="576"/>
      <c r="H9" s="576"/>
      <c r="I9" s="576"/>
      <c r="J9" s="550" t="s">
        <v>471</v>
      </c>
      <c r="K9" s="550"/>
      <c r="L9" s="550"/>
      <c r="M9" s="550" t="s">
        <v>470</v>
      </c>
      <c r="N9" s="550"/>
      <c r="O9" s="550"/>
      <c r="P9" s="550" t="s">
        <v>471</v>
      </c>
      <c r="Q9" s="550"/>
      <c r="R9" s="550"/>
      <c r="S9" s="550" t="s">
        <v>470</v>
      </c>
      <c r="T9" s="550"/>
      <c r="U9" s="550"/>
      <c r="V9" s="550" t="s">
        <v>471</v>
      </c>
      <c r="W9" s="550"/>
      <c r="X9" s="550"/>
      <c r="Y9" s="550" t="s">
        <v>470</v>
      </c>
      <c r="Z9" s="550"/>
      <c r="AA9" s="550"/>
      <c r="AB9" s="550" t="s">
        <v>471</v>
      </c>
      <c r="AC9" s="550"/>
      <c r="AD9" s="550"/>
      <c r="AE9" s="550" t="s">
        <v>470</v>
      </c>
      <c r="AF9" s="550"/>
      <c r="AG9" s="550"/>
      <c r="AH9" s="550" t="s">
        <v>471</v>
      </c>
      <c r="AI9" s="550"/>
      <c r="AJ9" s="550"/>
      <c r="AK9" s="550" t="s">
        <v>470</v>
      </c>
      <c r="AL9" s="550"/>
      <c r="AM9" s="550"/>
      <c r="AN9" s="550" t="s">
        <v>471</v>
      </c>
      <c r="AO9" s="550"/>
      <c r="AP9" s="550"/>
      <c r="AQ9" s="550" t="s">
        <v>470</v>
      </c>
      <c r="AR9" s="550"/>
      <c r="AS9" s="550"/>
      <c r="AT9" s="550" t="s">
        <v>471</v>
      </c>
      <c r="AU9" s="550"/>
      <c r="AV9" s="550"/>
      <c r="AW9" s="550" t="s">
        <v>470</v>
      </c>
      <c r="AX9" s="550"/>
      <c r="AY9" s="550"/>
      <c r="AZ9" s="550" t="s">
        <v>471</v>
      </c>
      <c r="BA9" s="550"/>
      <c r="BB9" s="550"/>
      <c r="BC9" s="550" t="s">
        <v>470</v>
      </c>
      <c r="BD9" s="550"/>
      <c r="BE9" s="550"/>
      <c r="BF9" s="550" t="s">
        <v>471</v>
      </c>
      <c r="BG9" s="550"/>
      <c r="BH9" s="550"/>
      <c r="BI9" s="550" t="s">
        <v>470</v>
      </c>
      <c r="BJ9" s="550"/>
      <c r="BK9" s="550"/>
      <c r="BL9" s="576" t="s">
        <v>473</v>
      </c>
      <c r="BM9" s="576"/>
      <c r="BN9" s="576"/>
      <c r="BO9" s="576" t="s">
        <v>472</v>
      </c>
      <c r="BP9" s="576"/>
      <c r="BQ9" s="576"/>
      <c r="BR9" s="565"/>
      <c r="BS9" s="565"/>
      <c r="BT9" s="565"/>
    </row>
    <row r="10" spans="1:72" s="37" customFormat="1" ht="13.5" thickBot="1">
      <c r="A10" s="176"/>
      <c r="B10" s="176"/>
      <c r="C10" s="176"/>
      <c r="D10" s="176"/>
      <c r="E10" s="176"/>
      <c r="F10" s="176"/>
      <c r="G10" s="176" t="s">
        <v>26</v>
      </c>
      <c r="H10" s="176" t="s">
        <v>24</v>
      </c>
      <c r="I10" s="176" t="s">
        <v>25</v>
      </c>
      <c r="J10" s="176" t="s">
        <v>26</v>
      </c>
      <c r="K10" s="236" t="s">
        <v>24</v>
      </c>
      <c r="L10" s="236" t="s">
        <v>25</v>
      </c>
      <c r="M10" s="176" t="s">
        <v>26</v>
      </c>
      <c r="N10" s="251" t="s">
        <v>24</v>
      </c>
      <c r="O10" s="176" t="s">
        <v>25</v>
      </c>
      <c r="P10" s="176" t="s">
        <v>26</v>
      </c>
      <c r="Q10" s="236" t="s">
        <v>24</v>
      </c>
      <c r="R10" s="236" t="s">
        <v>25</v>
      </c>
      <c r="S10" s="176" t="s">
        <v>26</v>
      </c>
      <c r="T10" s="251" t="s">
        <v>24</v>
      </c>
      <c r="U10" s="176" t="s">
        <v>25</v>
      </c>
      <c r="V10" s="176" t="s">
        <v>26</v>
      </c>
      <c r="W10" s="236" t="s">
        <v>24</v>
      </c>
      <c r="X10" s="236" t="s">
        <v>25</v>
      </c>
      <c r="Y10" s="176" t="s">
        <v>26</v>
      </c>
      <c r="Z10" s="251" t="s">
        <v>24</v>
      </c>
      <c r="AA10" s="176" t="s">
        <v>25</v>
      </c>
      <c r="AB10" s="176" t="s">
        <v>26</v>
      </c>
      <c r="AC10" s="236" t="s">
        <v>24</v>
      </c>
      <c r="AD10" s="236" t="s">
        <v>25</v>
      </c>
      <c r="AE10" s="176" t="s">
        <v>26</v>
      </c>
      <c r="AF10" s="251" t="s">
        <v>24</v>
      </c>
      <c r="AG10" s="176" t="s">
        <v>25</v>
      </c>
      <c r="AH10" s="176" t="s">
        <v>26</v>
      </c>
      <c r="AI10" s="236" t="s">
        <v>24</v>
      </c>
      <c r="AJ10" s="236" t="s">
        <v>25</v>
      </c>
      <c r="AK10" s="176" t="s">
        <v>26</v>
      </c>
      <c r="AL10" s="251" t="s">
        <v>24</v>
      </c>
      <c r="AM10" s="176" t="s">
        <v>25</v>
      </c>
      <c r="AN10" s="176" t="s">
        <v>26</v>
      </c>
      <c r="AO10" s="236" t="s">
        <v>24</v>
      </c>
      <c r="AP10" s="236" t="s">
        <v>25</v>
      </c>
      <c r="AQ10" s="211" t="s">
        <v>26</v>
      </c>
      <c r="AR10" s="251" t="s">
        <v>24</v>
      </c>
      <c r="AS10" s="176" t="s">
        <v>25</v>
      </c>
      <c r="AT10" s="176" t="s">
        <v>26</v>
      </c>
      <c r="AU10" s="236" t="s">
        <v>24</v>
      </c>
      <c r="AV10" s="236" t="s">
        <v>25</v>
      </c>
      <c r="AW10" s="176" t="s">
        <v>26</v>
      </c>
      <c r="AX10" s="251" t="s">
        <v>24</v>
      </c>
      <c r="AY10" s="176" t="s">
        <v>25</v>
      </c>
      <c r="AZ10" s="176" t="s">
        <v>26</v>
      </c>
      <c r="BA10" s="236" t="s">
        <v>24</v>
      </c>
      <c r="BB10" s="236" t="s">
        <v>25</v>
      </c>
      <c r="BC10" s="176" t="s">
        <v>26</v>
      </c>
      <c r="BD10" s="251" t="s">
        <v>24</v>
      </c>
      <c r="BE10" s="176" t="s">
        <v>25</v>
      </c>
      <c r="BF10" s="252" t="s">
        <v>26</v>
      </c>
      <c r="BG10" s="188" t="s">
        <v>24</v>
      </c>
      <c r="BH10" s="188" t="s">
        <v>25</v>
      </c>
      <c r="BI10" s="252" t="s">
        <v>26</v>
      </c>
      <c r="BJ10" s="189" t="s">
        <v>24</v>
      </c>
      <c r="BK10" s="252" t="s">
        <v>25</v>
      </c>
      <c r="BL10" s="176" t="s">
        <v>26</v>
      </c>
      <c r="BM10" s="236" t="s">
        <v>24</v>
      </c>
      <c r="BN10" s="236" t="s">
        <v>25</v>
      </c>
      <c r="BO10" s="176" t="s">
        <v>26</v>
      </c>
      <c r="BP10" s="251" t="s">
        <v>24</v>
      </c>
      <c r="BQ10" s="176" t="s">
        <v>25</v>
      </c>
      <c r="BR10" s="176" t="s">
        <v>26</v>
      </c>
      <c r="BS10" s="176" t="s">
        <v>24</v>
      </c>
      <c r="BT10" s="176" t="s">
        <v>25</v>
      </c>
    </row>
    <row r="11" spans="1:72" ht="39" thickBot="1">
      <c r="A11" s="176">
        <v>65</v>
      </c>
      <c r="B11" s="190" t="s">
        <v>776</v>
      </c>
      <c r="C11" s="176" t="s">
        <v>520</v>
      </c>
      <c r="D11" s="190" t="s">
        <v>725</v>
      </c>
      <c r="E11" s="176" t="s">
        <v>777</v>
      </c>
      <c r="F11" s="176" t="s">
        <v>778</v>
      </c>
      <c r="G11" s="253">
        <v>0.22</v>
      </c>
      <c r="H11" s="253">
        <v>0.16</v>
      </c>
      <c r="I11" s="253">
        <v>0.24</v>
      </c>
      <c r="J11" s="190">
        <v>0</v>
      </c>
      <c r="K11" s="254">
        <v>0</v>
      </c>
      <c r="L11" s="254">
        <v>0</v>
      </c>
      <c r="M11" s="190">
        <v>0</v>
      </c>
      <c r="N11" s="255">
        <v>0</v>
      </c>
      <c r="O11" s="190">
        <v>0</v>
      </c>
      <c r="P11" s="190">
        <v>0</v>
      </c>
      <c r="Q11" s="190">
        <v>0</v>
      </c>
      <c r="R11" s="190">
        <v>0</v>
      </c>
      <c r="S11" s="190">
        <v>0</v>
      </c>
      <c r="T11" s="190">
        <v>0</v>
      </c>
      <c r="U11" s="190">
        <v>0</v>
      </c>
      <c r="V11" s="212">
        <v>0</v>
      </c>
      <c r="W11" s="212">
        <v>0</v>
      </c>
      <c r="X11" s="212">
        <v>0</v>
      </c>
      <c r="Y11" s="212">
        <v>0</v>
      </c>
      <c r="Z11" s="212">
        <v>0</v>
      </c>
      <c r="AA11" s="212">
        <v>0</v>
      </c>
      <c r="AB11" s="190">
        <v>0</v>
      </c>
      <c r="AC11" s="190">
        <v>0</v>
      </c>
      <c r="AD11" s="190">
        <v>0</v>
      </c>
      <c r="AE11" s="212">
        <v>0</v>
      </c>
      <c r="AF11" s="212">
        <v>0</v>
      </c>
      <c r="AG11" s="212">
        <v>0</v>
      </c>
      <c r="AH11" s="190">
        <v>0</v>
      </c>
      <c r="AI11" s="190">
        <v>0</v>
      </c>
      <c r="AJ11" s="190">
        <v>0</v>
      </c>
      <c r="AK11" s="190">
        <v>0</v>
      </c>
      <c r="AL11" s="190">
        <v>0</v>
      </c>
      <c r="AM11" s="190">
        <v>0</v>
      </c>
      <c r="AN11" s="238">
        <v>0</v>
      </c>
      <c r="AO11" s="238">
        <v>0</v>
      </c>
      <c r="AP11" s="238">
        <v>0</v>
      </c>
      <c r="AQ11" s="239">
        <v>0</v>
      </c>
      <c r="AR11" s="238">
        <v>0</v>
      </c>
      <c r="AS11" s="238">
        <v>0</v>
      </c>
      <c r="AT11" s="238">
        <v>1341</v>
      </c>
      <c r="AU11" s="238">
        <v>747</v>
      </c>
      <c r="AV11" s="238">
        <v>594</v>
      </c>
      <c r="AW11" s="239">
        <v>1341</v>
      </c>
      <c r="AX11" s="238">
        <v>747</v>
      </c>
      <c r="AY11" s="238">
        <v>594</v>
      </c>
      <c r="AZ11" s="190">
        <v>0</v>
      </c>
      <c r="BA11" s="190">
        <v>0</v>
      </c>
      <c r="BB11" s="190">
        <v>0</v>
      </c>
      <c r="BC11" s="190">
        <v>1341</v>
      </c>
      <c r="BD11" s="190">
        <v>747</v>
      </c>
      <c r="BE11" s="190">
        <v>594</v>
      </c>
      <c r="BF11" s="239">
        <v>0</v>
      </c>
      <c r="BG11" s="238">
        <v>0</v>
      </c>
      <c r="BH11" s="238">
        <v>0</v>
      </c>
      <c r="BI11" s="239">
        <v>1341</v>
      </c>
      <c r="BJ11" s="238">
        <v>747</v>
      </c>
      <c r="BK11" s="239">
        <v>594</v>
      </c>
      <c r="BL11" s="190">
        <v>5894</v>
      </c>
      <c r="BM11" s="190">
        <v>2882</v>
      </c>
      <c r="BN11" s="190">
        <v>3012</v>
      </c>
      <c r="BO11" s="190">
        <v>7235</v>
      </c>
      <c r="BP11" s="190">
        <v>3629</v>
      </c>
      <c r="BQ11" s="190">
        <v>3606</v>
      </c>
      <c r="BR11" s="241">
        <v>0.65661103396952458</v>
      </c>
      <c r="BS11" s="241">
        <v>0.78639657444005273</v>
      </c>
      <c r="BT11" s="241">
        <v>0.70729181377394912</v>
      </c>
    </row>
    <row r="12" spans="1:72" ht="64.5" thickBot="1">
      <c r="A12" s="176">
        <v>64</v>
      </c>
      <c r="B12" s="190" t="s">
        <v>779</v>
      </c>
      <c r="C12" s="176" t="s">
        <v>520</v>
      </c>
      <c r="D12" s="190" t="s">
        <v>725</v>
      </c>
      <c r="E12" s="176" t="s">
        <v>777</v>
      </c>
      <c r="F12" s="176" t="s">
        <v>778</v>
      </c>
      <c r="G12" s="253">
        <v>0.57999999999999996</v>
      </c>
      <c r="H12" s="253">
        <v>0.38</v>
      </c>
      <c r="I12" s="253">
        <v>0.62</v>
      </c>
      <c r="J12" s="190">
        <v>0</v>
      </c>
      <c r="K12" s="254">
        <v>0</v>
      </c>
      <c r="L12" s="254">
        <v>0</v>
      </c>
      <c r="M12" s="190">
        <v>0</v>
      </c>
      <c r="N12" s="255">
        <v>0</v>
      </c>
      <c r="O12" s="190">
        <v>0</v>
      </c>
      <c r="P12" s="190">
        <v>156</v>
      </c>
      <c r="Q12" s="190">
        <v>76</v>
      </c>
      <c r="R12" s="190">
        <v>80</v>
      </c>
      <c r="S12" s="190">
        <v>156</v>
      </c>
      <c r="T12" s="190">
        <v>76</v>
      </c>
      <c r="U12" s="190">
        <v>80</v>
      </c>
      <c r="V12" s="212">
        <v>291</v>
      </c>
      <c r="W12" s="212">
        <v>122</v>
      </c>
      <c r="X12" s="212">
        <v>169</v>
      </c>
      <c r="Y12" s="212">
        <v>447</v>
      </c>
      <c r="Z12" s="212">
        <v>198</v>
      </c>
      <c r="AA12" s="212">
        <v>249</v>
      </c>
      <c r="AB12" s="190">
        <v>349</v>
      </c>
      <c r="AC12" s="190">
        <v>131</v>
      </c>
      <c r="AD12" s="190">
        <v>218</v>
      </c>
      <c r="AE12" s="212">
        <v>796</v>
      </c>
      <c r="AF12" s="212">
        <v>329</v>
      </c>
      <c r="AG12" s="212">
        <v>467</v>
      </c>
      <c r="AH12" s="190">
        <v>414</v>
      </c>
      <c r="AI12" s="190">
        <v>174</v>
      </c>
      <c r="AJ12" s="190">
        <v>240</v>
      </c>
      <c r="AK12" s="212">
        <v>1210</v>
      </c>
      <c r="AL12" s="212">
        <v>503</v>
      </c>
      <c r="AM12" s="212">
        <v>707</v>
      </c>
      <c r="AN12" s="190">
        <v>250</v>
      </c>
      <c r="AO12" s="190">
        <v>99</v>
      </c>
      <c r="AP12" s="190">
        <v>151</v>
      </c>
      <c r="AQ12" s="212">
        <v>1460</v>
      </c>
      <c r="AR12" s="190">
        <v>602</v>
      </c>
      <c r="AS12" s="190">
        <v>858</v>
      </c>
      <c r="AT12" s="190">
        <v>231</v>
      </c>
      <c r="AU12" s="190">
        <v>87</v>
      </c>
      <c r="AV12" s="190">
        <v>144</v>
      </c>
      <c r="AW12" s="190">
        <v>1691</v>
      </c>
      <c r="AX12" s="190">
        <v>689</v>
      </c>
      <c r="AY12" s="190">
        <v>1002</v>
      </c>
      <c r="AZ12" s="190">
        <v>245</v>
      </c>
      <c r="BA12" s="190">
        <v>93</v>
      </c>
      <c r="BB12" s="190">
        <v>152</v>
      </c>
      <c r="BC12" s="190">
        <v>1936</v>
      </c>
      <c r="BD12" s="190">
        <v>782</v>
      </c>
      <c r="BE12" s="190">
        <v>1154</v>
      </c>
      <c r="BF12" s="239">
        <v>151</v>
      </c>
      <c r="BG12" s="238">
        <v>62</v>
      </c>
      <c r="BH12" s="238">
        <v>89</v>
      </c>
      <c r="BI12" s="239">
        <v>2087</v>
      </c>
      <c r="BJ12" s="238">
        <v>844</v>
      </c>
      <c r="BK12" s="239">
        <v>1243</v>
      </c>
      <c r="BL12" s="190">
        <v>15</v>
      </c>
      <c r="BM12" s="190">
        <v>4</v>
      </c>
      <c r="BN12" s="190">
        <v>11</v>
      </c>
      <c r="BO12" s="190">
        <v>2102</v>
      </c>
      <c r="BP12" s="190">
        <v>848</v>
      </c>
      <c r="BQ12" s="190">
        <v>1254</v>
      </c>
      <c r="BR12" s="241">
        <v>1.0089470854773059</v>
      </c>
      <c r="BS12" s="241">
        <v>1.5432772803377739</v>
      </c>
      <c r="BT12" s="241">
        <v>0.94248865105372337</v>
      </c>
    </row>
    <row r="13" spans="1:72" ht="15" customHeight="1" thickBot="1">
      <c r="A13" s="256"/>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245"/>
      <c r="AR13" s="8"/>
      <c r="AS13" s="8"/>
      <c r="AT13" s="8"/>
      <c r="AU13" s="8"/>
      <c r="AV13" s="8"/>
      <c r="AW13" s="8"/>
      <c r="AX13" s="8"/>
      <c r="AY13" s="8"/>
      <c r="AZ13" s="8"/>
      <c r="BA13" s="8"/>
      <c r="BB13" s="8"/>
      <c r="BC13" s="8"/>
      <c r="BD13" s="8"/>
      <c r="BE13" s="8"/>
      <c r="BF13" s="246"/>
      <c r="BG13" s="59"/>
      <c r="BH13" s="59"/>
      <c r="BI13" s="246"/>
      <c r="BJ13" s="59"/>
      <c r="BK13" s="246"/>
      <c r="BL13" s="8"/>
      <c r="BM13" s="8"/>
      <c r="BN13" s="8"/>
      <c r="BO13" s="8"/>
      <c r="BP13" s="8"/>
      <c r="BQ13" s="8"/>
      <c r="BR13" s="8"/>
      <c r="BS13" s="8"/>
      <c r="BT13" s="8"/>
    </row>
    <row r="14" spans="1:72" ht="13.5" thickBot="1">
      <c r="A14" s="234" t="s">
        <v>1</v>
      </c>
      <c r="B14" s="569" t="s">
        <v>715</v>
      </c>
      <c r="C14" s="570"/>
      <c r="D14" s="570"/>
      <c r="E14" s="570"/>
      <c r="F14" s="570"/>
      <c r="G14" s="570"/>
      <c r="H14" s="570"/>
      <c r="I14" s="570"/>
      <c r="J14" s="570"/>
      <c r="K14" s="570"/>
      <c r="L14" s="571"/>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245"/>
      <c r="AR14" s="8"/>
      <c r="AS14" s="8"/>
      <c r="AT14" s="8"/>
      <c r="AU14" s="8"/>
      <c r="AV14" s="8"/>
      <c r="AW14" s="8"/>
      <c r="AX14" s="8"/>
      <c r="AY14" s="8"/>
      <c r="AZ14" s="8"/>
      <c r="BA14" s="8"/>
      <c r="BB14" s="8"/>
      <c r="BC14" s="8"/>
      <c r="BD14" s="8"/>
      <c r="BE14" s="8"/>
      <c r="BF14" s="246"/>
      <c r="BG14" s="59"/>
      <c r="BH14" s="59"/>
      <c r="BI14" s="246"/>
      <c r="BJ14" s="59"/>
      <c r="BK14" s="246"/>
      <c r="BL14" s="8"/>
      <c r="BM14" s="8"/>
      <c r="BN14" s="8"/>
      <c r="BO14" s="8"/>
      <c r="BP14" s="8"/>
      <c r="BQ14" s="8"/>
      <c r="BR14" s="8"/>
      <c r="BS14" s="8"/>
      <c r="BT14" s="8"/>
    </row>
    <row r="15" spans="1:72" ht="41.25" customHeight="1" thickBot="1">
      <c r="A15" s="248" t="s">
        <v>4</v>
      </c>
      <c r="B15" s="543" t="s">
        <v>750</v>
      </c>
      <c r="C15" s="548"/>
      <c r="D15" s="548"/>
      <c r="E15" s="548"/>
      <c r="F15" s="548"/>
      <c r="G15" s="548"/>
      <c r="H15" s="548"/>
      <c r="I15" s="548"/>
      <c r="J15" s="548"/>
      <c r="K15" s="548"/>
      <c r="L15" s="549"/>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245"/>
      <c r="AR15" s="8"/>
      <c r="AS15" s="8"/>
      <c r="AT15" s="8"/>
      <c r="AU15" s="8"/>
      <c r="AV15" s="8"/>
      <c r="AW15" s="8"/>
      <c r="AX15" s="8"/>
      <c r="AY15" s="8"/>
      <c r="AZ15" s="8"/>
      <c r="BA15" s="8"/>
      <c r="BB15" s="8"/>
      <c r="BC15" s="8"/>
      <c r="BD15" s="8"/>
      <c r="BE15" s="8"/>
      <c r="BF15" s="246"/>
      <c r="BG15" s="59"/>
      <c r="BH15" s="59"/>
      <c r="BI15" s="246"/>
      <c r="BJ15" s="59"/>
      <c r="BK15" s="246"/>
      <c r="BL15" s="8"/>
      <c r="BM15" s="8"/>
      <c r="BN15" s="8"/>
      <c r="BO15" s="8"/>
      <c r="BP15" s="8"/>
      <c r="BQ15" s="8"/>
      <c r="BR15" s="8"/>
      <c r="BS15" s="8"/>
      <c r="BT15" s="8"/>
    </row>
    <row r="16" spans="1:72" ht="13.5" thickBot="1">
      <c r="A16" s="8"/>
      <c r="C16" s="8"/>
      <c r="E16" s="8"/>
      <c r="F16" s="8"/>
      <c r="G16" s="8"/>
      <c r="H16" s="8"/>
      <c r="I16" s="8"/>
    </row>
    <row r="17" spans="1:72" s="133" customFormat="1" ht="60" customHeight="1" thickBot="1">
      <c r="A17" s="192" t="s">
        <v>7</v>
      </c>
      <c r="B17" s="192" t="s">
        <v>8</v>
      </c>
      <c r="C17" s="249" t="s">
        <v>771</v>
      </c>
      <c r="D17" s="192" t="s">
        <v>11</v>
      </c>
      <c r="E17" s="192" t="s">
        <v>772</v>
      </c>
      <c r="F17" s="250" t="s">
        <v>773</v>
      </c>
      <c r="G17" s="550" t="s">
        <v>774</v>
      </c>
      <c r="H17" s="550"/>
      <c r="I17" s="550"/>
      <c r="J17" s="550" t="s">
        <v>13</v>
      </c>
      <c r="K17" s="550"/>
      <c r="L17" s="550"/>
      <c r="M17" s="550"/>
      <c r="N17" s="550"/>
      <c r="O17" s="550"/>
      <c r="P17" s="550" t="s">
        <v>14</v>
      </c>
      <c r="Q17" s="550"/>
      <c r="R17" s="550"/>
      <c r="S17" s="550"/>
      <c r="T17" s="550"/>
      <c r="U17" s="550"/>
      <c r="V17" s="550" t="s">
        <v>15</v>
      </c>
      <c r="W17" s="550"/>
      <c r="X17" s="550"/>
      <c r="Y17" s="550"/>
      <c r="Z17" s="550"/>
      <c r="AA17" s="550"/>
      <c r="AB17" s="550" t="s">
        <v>16</v>
      </c>
      <c r="AC17" s="550"/>
      <c r="AD17" s="550"/>
      <c r="AE17" s="550"/>
      <c r="AF17" s="550"/>
      <c r="AG17" s="550"/>
      <c r="AH17" s="550" t="s">
        <v>17</v>
      </c>
      <c r="AI17" s="550"/>
      <c r="AJ17" s="550"/>
      <c r="AK17" s="550"/>
      <c r="AL17" s="550"/>
      <c r="AM17" s="550"/>
      <c r="AN17" s="550" t="s">
        <v>18</v>
      </c>
      <c r="AO17" s="550"/>
      <c r="AP17" s="550"/>
      <c r="AQ17" s="550"/>
      <c r="AR17" s="550"/>
      <c r="AS17" s="550"/>
      <c r="AT17" s="550" t="s">
        <v>19</v>
      </c>
      <c r="AU17" s="550"/>
      <c r="AV17" s="550"/>
      <c r="AW17" s="550"/>
      <c r="AX17" s="550"/>
      <c r="AY17" s="550"/>
      <c r="AZ17" s="550" t="s">
        <v>20</v>
      </c>
      <c r="BA17" s="550"/>
      <c r="BB17" s="550"/>
      <c r="BC17" s="550"/>
      <c r="BD17" s="550"/>
      <c r="BE17" s="550"/>
      <c r="BF17" s="550" t="s">
        <v>21</v>
      </c>
      <c r="BG17" s="550"/>
      <c r="BH17" s="550"/>
      <c r="BI17" s="550"/>
      <c r="BJ17" s="550"/>
      <c r="BK17" s="550"/>
      <c r="BL17" s="550" t="s">
        <v>22</v>
      </c>
      <c r="BM17" s="550"/>
      <c r="BN17" s="550"/>
      <c r="BO17" s="550"/>
      <c r="BP17" s="550"/>
      <c r="BQ17" s="550"/>
      <c r="BR17" s="550" t="s">
        <v>775</v>
      </c>
      <c r="BS17" s="550"/>
      <c r="BT17" s="550"/>
    </row>
    <row r="18" spans="1:72" ht="13.5" thickBot="1">
      <c r="A18" s="176"/>
      <c r="B18" s="190"/>
      <c r="C18" s="176"/>
      <c r="D18" s="190"/>
      <c r="E18" s="176"/>
      <c r="F18" s="176"/>
      <c r="G18" s="576"/>
      <c r="H18" s="576"/>
      <c r="I18" s="576"/>
      <c r="J18" s="550" t="s">
        <v>471</v>
      </c>
      <c r="K18" s="550"/>
      <c r="L18" s="550"/>
      <c r="M18" s="550" t="s">
        <v>470</v>
      </c>
      <c r="N18" s="550"/>
      <c r="O18" s="550"/>
      <c r="P18" s="550" t="s">
        <v>471</v>
      </c>
      <c r="Q18" s="550"/>
      <c r="R18" s="550"/>
      <c r="S18" s="550" t="s">
        <v>470</v>
      </c>
      <c r="T18" s="550"/>
      <c r="U18" s="550"/>
      <c r="V18" s="550" t="s">
        <v>471</v>
      </c>
      <c r="W18" s="550"/>
      <c r="X18" s="550"/>
      <c r="Y18" s="550" t="s">
        <v>470</v>
      </c>
      <c r="Z18" s="550"/>
      <c r="AA18" s="550"/>
      <c r="AB18" s="550" t="s">
        <v>471</v>
      </c>
      <c r="AC18" s="550"/>
      <c r="AD18" s="550"/>
      <c r="AE18" s="550" t="s">
        <v>470</v>
      </c>
      <c r="AF18" s="550"/>
      <c r="AG18" s="550"/>
      <c r="AH18" s="550" t="s">
        <v>471</v>
      </c>
      <c r="AI18" s="550"/>
      <c r="AJ18" s="550"/>
      <c r="AK18" s="550" t="s">
        <v>470</v>
      </c>
      <c r="AL18" s="550"/>
      <c r="AM18" s="550"/>
      <c r="AN18" s="550" t="s">
        <v>471</v>
      </c>
      <c r="AO18" s="550"/>
      <c r="AP18" s="550"/>
      <c r="AQ18" s="550" t="s">
        <v>470</v>
      </c>
      <c r="AR18" s="550"/>
      <c r="AS18" s="550"/>
      <c r="AT18" s="550" t="s">
        <v>471</v>
      </c>
      <c r="AU18" s="550"/>
      <c r="AV18" s="550"/>
      <c r="AW18" s="550" t="s">
        <v>470</v>
      </c>
      <c r="AX18" s="550"/>
      <c r="AY18" s="550"/>
      <c r="AZ18" s="550" t="s">
        <v>471</v>
      </c>
      <c r="BA18" s="550"/>
      <c r="BB18" s="550"/>
      <c r="BC18" s="550" t="s">
        <v>470</v>
      </c>
      <c r="BD18" s="550"/>
      <c r="BE18" s="550"/>
      <c r="BF18" s="550" t="s">
        <v>471</v>
      </c>
      <c r="BG18" s="550"/>
      <c r="BH18" s="550"/>
      <c r="BI18" s="550" t="s">
        <v>470</v>
      </c>
      <c r="BJ18" s="550"/>
      <c r="BK18" s="550"/>
      <c r="BL18" s="576" t="s">
        <v>473</v>
      </c>
      <c r="BM18" s="576"/>
      <c r="BN18" s="576"/>
      <c r="BO18" s="576" t="s">
        <v>472</v>
      </c>
      <c r="BP18" s="576"/>
      <c r="BQ18" s="576"/>
      <c r="BR18" s="565"/>
      <c r="BS18" s="565"/>
      <c r="BT18" s="565"/>
    </row>
    <row r="19" spans="1:72" s="37" customFormat="1" ht="13.5" thickBot="1">
      <c r="A19" s="176"/>
      <c r="B19" s="176"/>
      <c r="C19" s="176"/>
      <c r="D19" s="176"/>
      <c r="E19" s="176"/>
      <c r="F19" s="176"/>
      <c r="G19" s="176" t="s">
        <v>26</v>
      </c>
      <c r="H19" s="176" t="s">
        <v>24</v>
      </c>
      <c r="I19" s="176" t="s">
        <v>25</v>
      </c>
      <c r="J19" s="176" t="s">
        <v>26</v>
      </c>
      <c r="K19" s="236" t="s">
        <v>24</v>
      </c>
      <c r="L19" s="236" t="s">
        <v>25</v>
      </c>
      <c r="M19" s="176" t="s">
        <v>26</v>
      </c>
      <c r="N19" s="251" t="s">
        <v>24</v>
      </c>
      <c r="O19" s="176" t="s">
        <v>25</v>
      </c>
      <c r="P19" s="176" t="s">
        <v>26</v>
      </c>
      <c r="Q19" s="236" t="s">
        <v>24</v>
      </c>
      <c r="R19" s="236" t="s">
        <v>25</v>
      </c>
      <c r="S19" s="176" t="s">
        <v>26</v>
      </c>
      <c r="T19" s="251" t="s">
        <v>24</v>
      </c>
      <c r="U19" s="176" t="s">
        <v>25</v>
      </c>
      <c r="V19" s="176" t="s">
        <v>26</v>
      </c>
      <c r="W19" s="236" t="s">
        <v>24</v>
      </c>
      <c r="X19" s="236" t="s">
        <v>25</v>
      </c>
      <c r="Y19" s="176" t="s">
        <v>26</v>
      </c>
      <c r="Z19" s="251" t="s">
        <v>24</v>
      </c>
      <c r="AA19" s="176" t="s">
        <v>25</v>
      </c>
      <c r="AB19" s="176" t="s">
        <v>26</v>
      </c>
      <c r="AC19" s="236" t="s">
        <v>24</v>
      </c>
      <c r="AD19" s="236" t="s">
        <v>25</v>
      </c>
      <c r="AE19" s="176" t="s">
        <v>26</v>
      </c>
      <c r="AF19" s="251" t="s">
        <v>24</v>
      </c>
      <c r="AG19" s="176" t="s">
        <v>25</v>
      </c>
      <c r="AH19" s="176" t="s">
        <v>26</v>
      </c>
      <c r="AI19" s="236" t="s">
        <v>24</v>
      </c>
      <c r="AJ19" s="236" t="s">
        <v>25</v>
      </c>
      <c r="AK19" s="176" t="s">
        <v>26</v>
      </c>
      <c r="AL19" s="251" t="s">
        <v>24</v>
      </c>
      <c r="AM19" s="176" t="s">
        <v>25</v>
      </c>
      <c r="AN19" s="176" t="s">
        <v>26</v>
      </c>
      <c r="AO19" s="236" t="s">
        <v>24</v>
      </c>
      <c r="AP19" s="236" t="s">
        <v>25</v>
      </c>
      <c r="AQ19" s="211" t="s">
        <v>26</v>
      </c>
      <c r="AR19" s="251" t="s">
        <v>24</v>
      </c>
      <c r="AS19" s="176" t="s">
        <v>25</v>
      </c>
      <c r="AT19" s="176" t="s">
        <v>26</v>
      </c>
      <c r="AU19" s="236" t="s">
        <v>24</v>
      </c>
      <c r="AV19" s="236" t="s">
        <v>25</v>
      </c>
      <c r="AW19" s="176" t="s">
        <v>26</v>
      </c>
      <c r="AX19" s="251" t="s">
        <v>24</v>
      </c>
      <c r="AY19" s="176" t="s">
        <v>25</v>
      </c>
      <c r="AZ19" s="176" t="s">
        <v>26</v>
      </c>
      <c r="BA19" s="236" t="s">
        <v>24</v>
      </c>
      <c r="BB19" s="236" t="s">
        <v>25</v>
      </c>
      <c r="BC19" s="176" t="s">
        <v>26</v>
      </c>
      <c r="BD19" s="251" t="s">
        <v>24</v>
      </c>
      <c r="BE19" s="176" t="s">
        <v>25</v>
      </c>
      <c r="BF19" s="252" t="s">
        <v>26</v>
      </c>
      <c r="BG19" s="188" t="s">
        <v>24</v>
      </c>
      <c r="BH19" s="188" t="s">
        <v>25</v>
      </c>
      <c r="BI19" s="252" t="s">
        <v>26</v>
      </c>
      <c r="BJ19" s="189" t="s">
        <v>24</v>
      </c>
      <c r="BK19" s="252" t="s">
        <v>25</v>
      </c>
      <c r="BL19" s="176" t="s">
        <v>26</v>
      </c>
      <c r="BM19" s="236" t="s">
        <v>24</v>
      </c>
      <c r="BN19" s="236" t="s">
        <v>25</v>
      </c>
      <c r="BO19" s="176" t="s">
        <v>26</v>
      </c>
      <c r="BP19" s="251" t="s">
        <v>24</v>
      </c>
      <c r="BQ19" s="176" t="s">
        <v>25</v>
      </c>
      <c r="BR19" s="176" t="s">
        <v>26</v>
      </c>
      <c r="BS19" s="176" t="s">
        <v>24</v>
      </c>
      <c r="BT19" s="176" t="s">
        <v>25</v>
      </c>
    </row>
    <row r="20" spans="1:72" ht="39" thickBot="1">
      <c r="A20" s="176">
        <v>28</v>
      </c>
      <c r="B20" s="190" t="s">
        <v>780</v>
      </c>
      <c r="C20" s="176" t="s">
        <v>520</v>
      </c>
      <c r="D20" s="190" t="s">
        <v>725</v>
      </c>
      <c r="E20" s="176" t="s">
        <v>777</v>
      </c>
      <c r="F20" s="176" t="s">
        <v>777</v>
      </c>
      <c r="G20" s="211">
        <v>2808</v>
      </c>
      <c r="H20" s="176" t="s">
        <v>33</v>
      </c>
      <c r="I20" s="176" t="s">
        <v>33</v>
      </c>
      <c r="J20" s="190">
        <v>0</v>
      </c>
      <c r="K20" s="176" t="s">
        <v>33</v>
      </c>
      <c r="L20" s="176" t="s">
        <v>33</v>
      </c>
      <c r="M20" s="190">
        <v>0</v>
      </c>
      <c r="N20" s="176" t="s">
        <v>33</v>
      </c>
      <c r="O20" s="176" t="s">
        <v>33</v>
      </c>
      <c r="P20" s="190">
        <v>0</v>
      </c>
      <c r="Q20" s="176" t="s">
        <v>33</v>
      </c>
      <c r="R20" s="176" t="s">
        <v>33</v>
      </c>
      <c r="S20" s="190">
        <v>0</v>
      </c>
      <c r="T20" s="176" t="s">
        <v>33</v>
      </c>
      <c r="U20" s="176" t="s">
        <v>33</v>
      </c>
      <c r="V20" s="190">
        <v>0</v>
      </c>
      <c r="W20" s="176" t="s">
        <v>33</v>
      </c>
      <c r="X20" s="176" t="s">
        <v>33</v>
      </c>
      <c r="Y20" s="190">
        <v>0</v>
      </c>
      <c r="Z20" s="176" t="s">
        <v>33</v>
      </c>
      <c r="AA20" s="176" t="s">
        <v>33</v>
      </c>
      <c r="AB20" s="212">
        <v>1763</v>
      </c>
      <c r="AC20" s="176" t="s">
        <v>33</v>
      </c>
      <c r="AD20" s="176" t="s">
        <v>33</v>
      </c>
      <c r="AE20" s="212">
        <v>1763</v>
      </c>
      <c r="AF20" s="176" t="s">
        <v>33</v>
      </c>
      <c r="AG20" s="176" t="s">
        <v>33</v>
      </c>
      <c r="AH20" s="212">
        <v>923</v>
      </c>
      <c r="AI20" s="176" t="s">
        <v>33</v>
      </c>
      <c r="AJ20" s="176" t="s">
        <v>33</v>
      </c>
      <c r="AK20" s="212">
        <v>2686</v>
      </c>
      <c r="AL20" s="176" t="s">
        <v>33</v>
      </c>
      <c r="AM20" s="176" t="s">
        <v>33</v>
      </c>
      <c r="AN20" s="212">
        <v>603</v>
      </c>
      <c r="AO20" s="176" t="s">
        <v>33</v>
      </c>
      <c r="AP20" s="176" t="s">
        <v>33</v>
      </c>
      <c r="AQ20" s="212">
        <v>3289</v>
      </c>
      <c r="AR20" s="176" t="s">
        <v>33</v>
      </c>
      <c r="AS20" s="176" t="s">
        <v>33</v>
      </c>
      <c r="AT20" s="212">
        <v>138</v>
      </c>
      <c r="AU20" s="176" t="s">
        <v>33</v>
      </c>
      <c r="AV20" s="176" t="s">
        <v>33</v>
      </c>
      <c r="AW20" s="190">
        <v>3427</v>
      </c>
      <c r="AX20" s="176" t="s">
        <v>33</v>
      </c>
      <c r="AY20" s="176" t="s">
        <v>33</v>
      </c>
      <c r="AZ20" s="212">
        <v>13</v>
      </c>
      <c r="BA20" s="176" t="s">
        <v>33</v>
      </c>
      <c r="BB20" s="176" t="s">
        <v>33</v>
      </c>
      <c r="BC20" s="190">
        <v>3440</v>
      </c>
      <c r="BD20" s="176" t="s">
        <v>33</v>
      </c>
      <c r="BE20" s="176" t="s">
        <v>33</v>
      </c>
      <c r="BF20" s="239">
        <v>1150</v>
      </c>
      <c r="BG20" s="238" t="s">
        <v>33</v>
      </c>
      <c r="BH20" s="238" t="s">
        <v>33</v>
      </c>
      <c r="BI20" s="239">
        <v>4590</v>
      </c>
      <c r="BJ20" s="238" t="s">
        <v>33</v>
      </c>
      <c r="BK20" s="239" t="s">
        <v>33</v>
      </c>
      <c r="BL20" s="190">
        <v>473</v>
      </c>
      <c r="BM20" s="190" t="s">
        <v>33</v>
      </c>
      <c r="BN20" s="190" t="s">
        <v>33</v>
      </c>
      <c r="BO20" s="190">
        <v>5063</v>
      </c>
      <c r="BP20" s="190" t="s">
        <v>33</v>
      </c>
      <c r="BQ20" s="190" t="s">
        <v>33</v>
      </c>
      <c r="BR20" s="241">
        <v>1.8030626780626782</v>
      </c>
      <c r="BS20" s="176" t="s">
        <v>33</v>
      </c>
      <c r="BT20" s="176" t="s">
        <v>33</v>
      </c>
    </row>
    <row r="21" spans="1:72" ht="39" thickBot="1">
      <c r="A21" s="176">
        <v>29</v>
      </c>
      <c r="B21" s="190" t="s">
        <v>781</v>
      </c>
      <c r="C21" s="176" t="s">
        <v>520</v>
      </c>
      <c r="D21" s="190" t="s">
        <v>725</v>
      </c>
      <c r="E21" s="176" t="s">
        <v>777</v>
      </c>
      <c r="F21" s="176" t="s">
        <v>778</v>
      </c>
      <c r="G21" s="253">
        <v>0.61</v>
      </c>
      <c r="H21" s="176" t="s">
        <v>33</v>
      </c>
      <c r="I21" s="176" t="s">
        <v>33</v>
      </c>
      <c r="J21" s="190">
        <v>0</v>
      </c>
      <c r="K21" s="176" t="s">
        <v>33</v>
      </c>
      <c r="L21" s="176" t="s">
        <v>33</v>
      </c>
      <c r="M21" s="190">
        <v>0</v>
      </c>
      <c r="N21" s="176" t="s">
        <v>33</v>
      </c>
      <c r="O21" s="176" t="s">
        <v>33</v>
      </c>
      <c r="P21" s="190">
        <v>0</v>
      </c>
      <c r="Q21" s="176" t="s">
        <v>33</v>
      </c>
      <c r="R21" s="176" t="s">
        <v>33</v>
      </c>
      <c r="S21" s="190">
        <v>0</v>
      </c>
      <c r="T21" s="176" t="s">
        <v>33</v>
      </c>
      <c r="U21" s="176" t="s">
        <v>33</v>
      </c>
      <c r="V21" s="190">
        <v>0</v>
      </c>
      <c r="W21" s="176" t="s">
        <v>33</v>
      </c>
      <c r="X21" s="176" t="s">
        <v>33</v>
      </c>
      <c r="Y21" s="190">
        <v>0</v>
      </c>
      <c r="Z21" s="176" t="s">
        <v>33</v>
      </c>
      <c r="AA21" s="176" t="s">
        <v>33</v>
      </c>
      <c r="AB21" s="190">
        <v>0</v>
      </c>
      <c r="AC21" s="176" t="s">
        <v>33</v>
      </c>
      <c r="AD21" s="176" t="s">
        <v>33</v>
      </c>
      <c r="AE21" s="190">
        <v>0</v>
      </c>
      <c r="AF21" s="176" t="s">
        <v>33</v>
      </c>
      <c r="AG21" s="176" t="s">
        <v>33</v>
      </c>
      <c r="AH21" s="212">
        <v>580</v>
      </c>
      <c r="AI21" s="176" t="s">
        <v>33</v>
      </c>
      <c r="AJ21" s="176" t="s">
        <v>33</v>
      </c>
      <c r="AK21" s="212">
        <v>580</v>
      </c>
      <c r="AL21" s="176" t="s">
        <v>33</v>
      </c>
      <c r="AM21" s="176" t="s">
        <v>33</v>
      </c>
      <c r="AN21" s="212">
        <v>0</v>
      </c>
      <c r="AO21" s="176" t="s">
        <v>33</v>
      </c>
      <c r="AP21" s="176" t="s">
        <v>33</v>
      </c>
      <c r="AQ21" s="212">
        <v>580</v>
      </c>
      <c r="AR21" s="176" t="s">
        <v>33</v>
      </c>
      <c r="AS21" s="176" t="s">
        <v>33</v>
      </c>
      <c r="AT21" s="212">
        <v>0</v>
      </c>
      <c r="AU21" s="176" t="s">
        <v>33</v>
      </c>
      <c r="AV21" s="176" t="s">
        <v>33</v>
      </c>
      <c r="AW21" s="212">
        <v>580</v>
      </c>
      <c r="AX21" s="176" t="s">
        <v>33</v>
      </c>
      <c r="AY21" s="176" t="s">
        <v>33</v>
      </c>
      <c r="AZ21" s="212">
        <v>306</v>
      </c>
      <c r="BA21" s="176" t="s">
        <v>33</v>
      </c>
      <c r="BB21" s="176" t="s">
        <v>33</v>
      </c>
      <c r="BC21" s="212">
        <v>886</v>
      </c>
      <c r="BD21" s="176" t="s">
        <v>33</v>
      </c>
      <c r="BE21" s="176" t="s">
        <v>33</v>
      </c>
      <c r="BF21" s="239">
        <v>0</v>
      </c>
      <c r="BG21" s="238" t="s">
        <v>33</v>
      </c>
      <c r="BH21" s="238" t="s">
        <v>33</v>
      </c>
      <c r="BI21" s="239">
        <v>886</v>
      </c>
      <c r="BJ21" s="238" t="s">
        <v>33</v>
      </c>
      <c r="BK21" s="239" t="s">
        <v>33</v>
      </c>
      <c r="BL21" s="190">
        <v>0</v>
      </c>
      <c r="BM21" s="190" t="s">
        <v>33</v>
      </c>
      <c r="BN21" s="190" t="s">
        <v>33</v>
      </c>
      <c r="BO21" s="190">
        <v>886</v>
      </c>
      <c r="BP21" s="190" t="s">
        <v>33</v>
      </c>
      <c r="BQ21" s="190" t="s">
        <v>33</v>
      </c>
      <c r="BR21" s="241">
        <v>0.54098360655737709</v>
      </c>
      <c r="BS21" s="176" t="s">
        <v>33</v>
      </c>
      <c r="BT21" s="176" t="s">
        <v>33</v>
      </c>
    </row>
    <row r="22" spans="1:72" ht="13.5" thickBot="1">
      <c r="A22" s="8"/>
      <c r="C22" s="8"/>
      <c r="E22" s="8"/>
      <c r="F22" s="8"/>
      <c r="G22" s="8"/>
      <c r="H22" s="8"/>
      <c r="I22" s="8"/>
    </row>
    <row r="23" spans="1:72" ht="13.5" thickBot="1">
      <c r="A23" s="234" t="s">
        <v>1</v>
      </c>
      <c r="B23" s="569" t="s">
        <v>715</v>
      </c>
      <c r="C23" s="570"/>
      <c r="D23" s="570"/>
      <c r="E23" s="570"/>
      <c r="F23" s="570"/>
      <c r="G23" s="570"/>
      <c r="H23" s="570"/>
      <c r="I23" s="570"/>
      <c r="J23" s="570"/>
      <c r="K23" s="570"/>
      <c r="L23" s="571"/>
    </row>
    <row r="24" spans="1:72" ht="46.5" customHeight="1" thickBot="1">
      <c r="A24" s="248" t="s">
        <v>4</v>
      </c>
      <c r="B24" s="543" t="s">
        <v>753</v>
      </c>
      <c r="C24" s="548"/>
      <c r="D24" s="548"/>
      <c r="E24" s="548"/>
      <c r="F24" s="548"/>
      <c r="G24" s="548"/>
      <c r="H24" s="548"/>
      <c r="I24" s="548"/>
      <c r="J24" s="548"/>
      <c r="K24" s="548"/>
      <c r="L24" s="549"/>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245"/>
      <c r="AR24" s="8"/>
      <c r="AS24" s="8"/>
      <c r="AT24" s="8"/>
      <c r="AU24" s="8"/>
      <c r="AV24" s="8"/>
      <c r="AW24" s="8"/>
      <c r="AX24" s="8"/>
      <c r="AY24" s="8"/>
      <c r="AZ24" s="8"/>
      <c r="BA24" s="8"/>
      <c r="BB24" s="8"/>
      <c r="BC24" s="8"/>
      <c r="BD24" s="8"/>
      <c r="BE24" s="8"/>
      <c r="BF24" s="246"/>
      <c r="BG24" s="59"/>
      <c r="BH24" s="59"/>
      <c r="BI24" s="246"/>
      <c r="BJ24" s="59"/>
      <c r="BK24" s="246"/>
      <c r="BL24" s="8"/>
      <c r="BM24" s="8"/>
      <c r="BN24" s="8"/>
      <c r="BO24" s="8"/>
      <c r="BP24" s="8"/>
      <c r="BQ24" s="8"/>
      <c r="BR24" s="8"/>
      <c r="BS24" s="8"/>
      <c r="BT24" s="8"/>
    </row>
    <row r="25" spans="1:72" ht="13.5" thickBot="1">
      <c r="A25" s="8"/>
      <c r="C25" s="8"/>
      <c r="E25" s="8"/>
      <c r="F25" s="8"/>
      <c r="G25" s="8"/>
      <c r="H25" s="8"/>
      <c r="I25" s="8"/>
    </row>
    <row r="26" spans="1:72" s="133" customFormat="1" ht="69" customHeight="1" thickBot="1">
      <c r="A26" s="192" t="s">
        <v>7</v>
      </c>
      <c r="B26" s="192" t="s">
        <v>8</v>
      </c>
      <c r="C26" s="249" t="s">
        <v>771</v>
      </c>
      <c r="D26" s="192" t="s">
        <v>11</v>
      </c>
      <c r="E26" s="192" t="s">
        <v>772</v>
      </c>
      <c r="F26" s="250" t="s">
        <v>773</v>
      </c>
      <c r="G26" s="550" t="s">
        <v>774</v>
      </c>
      <c r="H26" s="550"/>
      <c r="I26" s="550"/>
      <c r="J26" s="550" t="s">
        <v>13</v>
      </c>
      <c r="K26" s="550"/>
      <c r="L26" s="550"/>
      <c r="M26" s="550"/>
      <c r="N26" s="550"/>
      <c r="O26" s="550"/>
      <c r="P26" s="550" t="s">
        <v>14</v>
      </c>
      <c r="Q26" s="550"/>
      <c r="R26" s="550"/>
      <c r="S26" s="550"/>
      <c r="T26" s="550"/>
      <c r="U26" s="550"/>
      <c r="V26" s="550" t="s">
        <v>15</v>
      </c>
      <c r="W26" s="550"/>
      <c r="X26" s="550"/>
      <c r="Y26" s="550"/>
      <c r="Z26" s="550"/>
      <c r="AA26" s="550"/>
      <c r="AB26" s="550" t="s">
        <v>16</v>
      </c>
      <c r="AC26" s="550"/>
      <c r="AD26" s="550"/>
      <c r="AE26" s="550"/>
      <c r="AF26" s="550"/>
      <c r="AG26" s="550"/>
      <c r="AH26" s="550" t="s">
        <v>17</v>
      </c>
      <c r="AI26" s="550"/>
      <c r="AJ26" s="550"/>
      <c r="AK26" s="550"/>
      <c r="AL26" s="550"/>
      <c r="AM26" s="550"/>
      <c r="AN26" s="550" t="s">
        <v>18</v>
      </c>
      <c r="AO26" s="550"/>
      <c r="AP26" s="550"/>
      <c r="AQ26" s="550"/>
      <c r="AR26" s="550"/>
      <c r="AS26" s="550"/>
      <c r="AT26" s="550" t="s">
        <v>19</v>
      </c>
      <c r="AU26" s="550"/>
      <c r="AV26" s="550"/>
      <c r="AW26" s="550"/>
      <c r="AX26" s="550"/>
      <c r="AY26" s="550"/>
      <c r="AZ26" s="550" t="s">
        <v>20</v>
      </c>
      <c r="BA26" s="550"/>
      <c r="BB26" s="550"/>
      <c r="BC26" s="550"/>
      <c r="BD26" s="550"/>
      <c r="BE26" s="550"/>
      <c r="BF26" s="550" t="s">
        <v>21</v>
      </c>
      <c r="BG26" s="550"/>
      <c r="BH26" s="550"/>
      <c r="BI26" s="550"/>
      <c r="BJ26" s="550"/>
      <c r="BK26" s="550"/>
      <c r="BL26" s="550" t="s">
        <v>22</v>
      </c>
      <c r="BM26" s="550"/>
      <c r="BN26" s="550"/>
      <c r="BO26" s="550"/>
      <c r="BP26" s="550"/>
      <c r="BQ26" s="550"/>
      <c r="BR26" s="550" t="s">
        <v>775</v>
      </c>
      <c r="BS26" s="550"/>
      <c r="BT26" s="550"/>
    </row>
    <row r="27" spans="1:72" ht="13.5" thickBot="1">
      <c r="A27" s="176"/>
      <c r="B27" s="190"/>
      <c r="C27" s="176"/>
      <c r="D27" s="190"/>
      <c r="E27" s="176"/>
      <c r="F27" s="176"/>
      <c r="G27" s="576"/>
      <c r="H27" s="576"/>
      <c r="I27" s="576"/>
      <c r="J27" s="550" t="s">
        <v>471</v>
      </c>
      <c r="K27" s="550"/>
      <c r="L27" s="550"/>
      <c r="M27" s="550" t="s">
        <v>470</v>
      </c>
      <c r="N27" s="550"/>
      <c r="O27" s="550"/>
      <c r="P27" s="550" t="s">
        <v>471</v>
      </c>
      <c r="Q27" s="550"/>
      <c r="R27" s="550"/>
      <c r="S27" s="550" t="s">
        <v>470</v>
      </c>
      <c r="T27" s="550"/>
      <c r="U27" s="550"/>
      <c r="V27" s="550" t="s">
        <v>471</v>
      </c>
      <c r="W27" s="550"/>
      <c r="X27" s="550"/>
      <c r="Y27" s="550" t="s">
        <v>470</v>
      </c>
      <c r="Z27" s="550"/>
      <c r="AA27" s="550"/>
      <c r="AB27" s="550" t="s">
        <v>471</v>
      </c>
      <c r="AC27" s="550"/>
      <c r="AD27" s="550"/>
      <c r="AE27" s="550" t="s">
        <v>470</v>
      </c>
      <c r="AF27" s="550"/>
      <c r="AG27" s="550"/>
      <c r="AH27" s="550" t="s">
        <v>471</v>
      </c>
      <c r="AI27" s="550"/>
      <c r="AJ27" s="550"/>
      <c r="AK27" s="550" t="s">
        <v>470</v>
      </c>
      <c r="AL27" s="550"/>
      <c r="AM27" s="550"/>
      <c r="AN27" s="550" t="s">
        <v>471</v>
      </c>
      <c r="AO27" s="550"/>
      <c r="AP27" s="550"/>
      <c r="AQ27" s="550" t="s">
        <v>470</v>
      </c>
      <c r="AR27" s="550"/>
      <c r="AS27" s="550"/>
      <c r="AT27" s="550" t="s">
        <v>471</v>
      </c>
      <c r="AU27" s="550"/>
      <c r="AV27" s="550"/>
      <c r="AW27" s="550" t="s">
        <v>470</v>
      </c>
      <c r="AX27" s="550"/>
      <c r="AY27" s="550"/>
      <c r="AZ27" s="550" t="s">
        <v>471</v>
      </c>
      <c r="BA27" s="550"/>
      <c r="BB27" s="550"/>
      <c r="BC27" s="550" t="s">
        <v>470</v>
      </c>
      <c r="BD27" s="550"/>
      <c r="BE27" s="550"/>
      <c r="BF27" s="550" t="s">
        <v>471</v>
      </c>
      <c r="BG27" s="550"/>
      <c r="BH27" s="550"/>
      <c r="BI27" s="550" t="s">
        <v>470</v>
      </c>
      <c r="BJ27" s="550"/>
      <c r="BK27" s="550"/>
      <c r="BL27" s="576" t="s">
        <v>473</v>
      </c>
      <c r="BM27" s="576"/>
      <c r="BN27" s="576"/>
      <c r="BO27" s="576" t="s">
        <v>472</v>
      </c>
      <c r="BP27" s="576"/>
      <c r="BQ27" s="576"/>
      <c r="BR27" s="565"/>
      <c r="BS27" s="565"/>
      <c r="BT27" s="565"/>
    </row>
    <row r="28" spans="1:72" s="37" customFormat="1" ht="13.5" thickBot="1">
      <c r="A28" s="176"/>
      <c r="B28" s="176"/>
      <c r="C28" s="176"/>
      <c r="D28" s="176"/>
      <c r="E28" s="176"/>
      <c r="F28" s="176"/>
      <c r="G28" s="176" t="s">
        <v>26</v>
      </c>
      <c r="H28" s="176" t="s">
        <v>24</v>
      </c>
      <c r="I28" s="176" t="s">
        <v>25</v>
      </c>
      <c r="J28" s="176" t="s">
        <v>26</v>
      </c>
      <c r="K28" s="236" t="s">
        <v>24</v>
      </c>
      <c r="L28" s="236" t="s">
        <v>25</v>
      </c>
      <c r="M28" s="176" t="s">
        <v>26</v>
      </c>
      <c r="N28" s="251" t="s">
        <v>24</v>
      </c>
      <c r="O28" s="176" t="s">
        <v>25</v>
      </c>
      <c r="P28" s="176" t="s">
        <v>26</v>
      </c>
      <c r="Q28" s="236" t="s">
        <v>24</v>
      </c>
      <c r="R28" s="236" t="s">
        <v>25</v>
      </c>
      <c r="S28" s="176" t="s">
        <v>26</v>
      </c>
      <c r="T28" s="251" t="s">
        <v>24</v>
      </c>
      <c r="U28" s="176" t="s">
        <v>25</v>
      </c>
      <c r="V28" s="176" t="s">
        <v>26</v>
      </c>
      <c r="W28" s="236" t="s">
        <v>24</v>
      </c>
      <c r="X28" s="236" t="s">
        <v>25</v>
      </c>
      <c r="Y28" s="176" t="s">
        <v>26</v>
      </c>
      <c r="Z28" s="251" t="s">
        <v>24</v>
      </c>
      <c r="AA28" s="176" t="s">
        <v>25</v>
      </c>
      <c r="AB28" s="176" t="s">
        <v>26</v>
      </c>
      <c r="AC28" s="236" t="s">
        <v>24</v>
      </c>
      <c r="AD28" s="236" t="s">
        <v>25</v>
      </c>
      <c r="AE28" s="176" t="s">
        <v>26</v>
      </c>
      <c r="AF28" s="251" t="s">
        <v>24</v>
      </c>
      <c r="AG28" s="176" t="s">
        <v>25</v>
      </c>
      <c r="AH28" s="176" t="s">
        <v>26</v>
      </c>
      <c r="AI28" s="236" t="s">
        <v>24</v>
      </c>
      <c r="AJ28" s="236" t="s">
        <v>25</v>
      </c>
      <c r="AK28" s="176" t="s">
        <v>26</v>
      </c>
      <c r="AL28" s="251" t="s">
        <v>24</v>
      </c>
      <c r="AM28" s="176" t="s">
        <v>25</v>
      </c>
      <c r="AN28" s="176" t="s">
        <v>26</v>
      </c>
      <c r="AO28" s="236" t="s">
        <v>24</v>
      </c>
      <c r="AP28" s="236" t="s">
        <v>25</v>
      </c>
      <c r="AQ28" s="211" t="s">
        <v>26</v>
      </c>
      <c r="AR28" s="251" t="s">
        <v>24</v>
      </c>
      <c r="AS28" s="176" t="s">
        <v>25</v>
      </c>
      <c r="AT28" s="176" t="s">
        <v>26</v>
      </c>
      <c r="AU28" s="236" t="s">
        <v>24</v>
      </c>
      <c r="AV28" s="236" t="s">
        <v>25</v>
      </c>
      <c r="AW28" s="176" t="s">
        <v>26</v>
      </c>
      <c r="AX28" s="251" t="s">
        <v>24</v>
      </c>
      <c r="AY28" s="176" t="s">
        <v>25</v>
      </c>
      <c r="AZ28" s="176" t="s">
        <v>26</v>
      </c>
      <c r="BA28" s="236" t="s">
        <v>24</v>
      </c>
      <c r="BB28" s="236" t="s">
        <v>25</v>
      </c>
      <c r="BC28" s="176" t="s">
        <v>26</v>
      </c>
      <c r="BD28" s="251" t="s">
        <v>24</v>
      </c>
      <c r="BE28" s="176" t="s">
        <v>25</v>
      </c>
      <c r="BF28" s="252" t="s">
        <v>26</v>
      </c>
      <c r="BG28" s="188" t="s">
        <v>24</v>
      </c>
      <c r="BH28" s="188" t="s">
        <v>25</v>
      </c>
      <c r="BI28" s="252" t="s">
        <v>26</v>
      </c>
      <c r="BJ28" s="189" t="s">
        <v>24</v>
      </c>
      <c r="BK28" s="252" t="s">
        <v>25</v>
      </c>
      <c r="BL28" s="176" t="s">
        <v>26</v>
      </c>
      <c r="BM28" s="236" t="s">
        <v>24</v>
      </c>
      <c r="BN28" s="236" t="s">
        <v>25</v>
      </c>
      <c r="BO28" s="176" t="s">
        <v>26</v>
      </c>
      <c r="BP28" s="251" t="s">
        <v>24</v>
      </c>
      <c r="BQ28" s="176" t="s">
        <v>25</v>
      </c>
      <c r="BR28" s="176" t="s">
        <v>26</v>
      </c>
      <c r="BS28" s="176" t="s">
        <v>24</v>
      </c>
      <c r="BT28" s="176" t="s">
        <v>25</v>
      </c>
    </row>
    <row r="29" spans="1:72" ht="51.75" thickBot="1">
      <c r="A29" s="176">
        <v>71</v>
      </c>
      <c r="B29" s="190" t="s">
        <v>782</v>
      </c>
      <c r="C29" s="176" t="s">
        <v>520</v>
      </c>
      <c r="D29" s="190" t="s">
        <v>725</v>
      </c>
      <c r="E29" s="176" t="s">
        <v>777</v>
      </c>
      <c r="F29" s="176" t="s">
        <v>778</v>
      </c>
      <c r="G29" s="253">
        <v>0.48</v>
      </c>
      <c r="H29" s="176" t="s">
        <v>33</v>
      </c>
      <c r="I29" s="176" t="s">
        <v>33</v>
      </c>
      <c r="J29" s="190">
        <v>0</v>
      </c>
      <c r="K29" s="176" t="s">
        <v>33</v>
      </c>
      <c r="L29" s="176" t="s">
        <v>33</v>
      </c>
      <c r="M29" s="190">
        <v>0</v>
      </c>
      <c r="N29" s="176" t="s">
        <v>33</v>
      </c>
      <c r="O29" s="176" t="s">
        <v>33</v>
      </c>
      <c r="P29" s="190">
        <v>0</v>
      </c>
      <c r="Q29" s="176" t="s">
        <v>33</v>
      </c>
      <c r="R29" s="176" t="s">
        <v>33</v>
      </c>
      <c r="S29" s="190">
        <v>0</v>
      </c>
      <c r="T29" s="176" t="s">
        <v>33</v>
      </c>
      <c r="U29" s="176" t="s">
        <v>33</v>
      </c>
      <c r="V29" s="190">
        <v>0</v>
      </c>
      <c r="W29" s="176" t="s">
        <v>33</v>
      </c>
      <c r="X29" s="176" t="s">
        <v>33</v>
      </c>
      <c r="Y29" s="190">
        <v>0</v>
      </c>
      <c r="Z29" s="176" t="s">
        <v>33</v>
      </c>
      <c r="AA29" s="176" t="s">
        <v>33</v>
      </c>
      <c r="AB29" s="190">
        <v>25</v>
      </c>
      <c r="AC29" s="176" t="s">
        <v>33</v>
      </c>
      <c r="AD29" s="176" t="s">
        <v>33</v>
      </c>
      <c r="AE29" s="190">
        <v>25</v>
      </c>
      <c r="AF29" s="176" t="s">
        <v>33</v>
      </c>
      <c r="AG29" s="176" t="s">
        <v>33</v>
      </c>
      <c r="AH29" s="190">
        <v>180</v>
      </c>
      <c r="AI29" s="176" t="s">
        <v>33</v>
      </c>
      <c r="AJ29" s="176" t="s">
        <v>33</v>
      </c>
      <c r="AK29" s="190">
        <v>205</v>
      </c>
      <c r="AL29" s="176" t="s">
        <v>33</v>
      </c>
      <c r="AM29" s="176" t="s">
        <v>33</v>
      </c>
      <c r="AN29" s="190">
        <v>623</v>
      </c>
      <c r="AO29" s="176" t="s">
        <v>33</v>
      </c>
      <c r="AP29" s="176" t="s">
        <v>33</v>
      </c>
      <c r="AQ29" s="212">
        <v>828</v>
      </c>
      <c r="AR29" s="176" t="s">
        <v>33</v>
      </c>
      <c r="AS29" s="176" t="s">
        <v>33</v>
      </c>
      <c r="AT29" s="212">
        <v>639</v>
      </c>
      <c r="AU29" s="176" t="s">
        <v>33</v>
      </c>
      <c r="AV29" s="176" t="s">
        <v>33</v>
      </c>
      <c r="AW29" s="190">
        <v>1467</v>
      </c>
      <c r="AX29" s="176" t="s">
        <v>33</v>
      </c>
      <c r="AY29" s="176" t="s">
        <v>33</v>
      </c>
      <c r="AZ29" s="212">
        <v>906</v>
      </c>
      <c r="BA29" s="176" t="s">
        <v>33</v>
      </c>
      <c r="BB29" s="176" t="s">
        <v>33</v>
      </c>
      <c r="BC29" s="190">
        <v>2373</v>
      </c>
      <c r="BD29" s="176" t="s">
        <v>33</v>
      </c>
      <c r="BE29" s="176" t="s">
        <v>33</v>
      </c>
      <c r="BF29" s="239">
        <v>936</v>
      </c>
      <c r="BG29" s="238" t="s">
        <v>33</v>
      </c>
      <c r="BH29" s="238" t="s">
        <v>33</v>
      </c>
      <c r="BI29" s="239">
        <v>3309</v>
      </c>
      <c r="BJ29" s="238" t="s">
        <v>33</v>
      </c>
      <c r="BK29" s="239" t="s">
        <v>33</v>
      </c>
      <c r="BL29" s="190">
        <v>163</v>
      </c>
      <c r="BM29" s="190" t="s">
        <v>33</v>
      </c>
      <c r="BN29" s="190" t="s">
        <v>33</v>
      </c>
      <c r="BO29" s="190">
        <v>3472</v>
      </c>
      <c r="BP29" s="190" t="s">
        <v>33</v>
      </c>
      <c r="BQ29" s="190" t="s">
        <v>33</v>
      </c>
      <c r="BR29" s="241">
        <v>0.92474218017557319</v>
      </c>
      <c r="BS29" s="176" t="s">
        <v>33</v>
      </c>
      <c r="BT29" s="176" t="s">
        <v>33</v>
      </c>
    </row>
    <row r="30" spans="1:72" ht="39" thickBot="1">
      <c r="A30" s="176">
        <v>31</v>
      </c>
      <c r="B30" s="190" t="s">
        <v>783</v>
      </c>
      <c r="C30" s="176" t="s">
        <v>520</v>
      </c>
      <c r="D30" s="190" t="s">
        <v>725</v>
      </c>
      <c r="E30" s="176" t="s">
        <v>777</v>
      </c>
      <c r="F30" s="176" t="s">
        <v>778</v>
      </c>
      <c r="G30" s="253">
        <v>0.48</v>
      </c>
      <c r="H30" s="176" t="s">
        <v>33</v>
      </c>
      <c r="I30" s="176" t="s">
        <v>33</v>
      </c>
      <c r="J30" s="190">
        <v>0</v>
      </c>
      <c r="K30" s="176" t="s">
        <v>33</v>
      </c>
      <c r="L30" s="176" t="s">
        <v>33</v>
      </c>
      <c r="M30" s="190">
        <v>0</v>
      </c>
      <c r="N30" s="176" t="s">
        <v>33</v>
      </c>
      <c r="O30" s="176" t="s">
        <v>33</v>
      </c>
      <c r="P30" s="190">
        <v>0</v>
      </c>
      <c r="Q30" s="176" t="s">
        <v>33</v>
      </c>
      <c r="R30" s="176" t="s">
        <v>33</v>
      </c>
      <c r="S30" s="190">
        <v>0</v>
      </c>
      <c r="T30" s="176" t="s">
        <v>33</v>
      </c>
      <c r="U30" s="176" t="s">
        <v>33</v>
      </c>
      <c r="V30" s="190">
        <v>1</v>
      </c>
      <c r="W30" s="176" t="s">
        <v>33</v>
      </c>
      <c r="X30" s="176" t="s">
        <v>33</v>
      </c>
      <c r="Y30" s="190">
        <v>1</v>
      </c>
      <c r="Z30" s="176" t="s">
        <v>33</v>
      </c>
      <c r="AA30" s="176" t="s">
        <v>33</v>
      </c>
      <c r="AB30" s="190">
        <v>63</v>
      </c>
      <c r="AC30" s="176" t="s">
        <v>33</v>
      </c>
      <c r="AD30" s="176" t="s">
        <v>33</v>
      </c>
      <c r="AE30" s="190">
        <v>64</v>
      </c>
      <c r="AF30" s="176" t="s">
        <v>33</v>
      </c>
      <c r="AG30" s="176" t="s">
        <v>33</v>
      </c>
      <c r="AH30" s="190">
        <v>305</v>
      </c>
      <c r="AI30" s="176" t="s">
        <v>33</v>
      </c>
      <c r="AJ30" s="176" t="s">
        <v>33</v>
      </c>
      <c r="AK30" s="190">
        <v>369</v>
      </c>
      <c r="AL30" s="176" t="s">
        <v>33</v>
      </c>
      <c r="AM30" s="176" t="s">
        <v>33</v>
      </c>
      <c r="AN30" s="190">
        <v>868</v>
      </c>
      <c r="AO30" s="176" t="s">
        <v>33</v>
      </c>
      <c r="AP30" s="176" t="s">
        <v>33</v>
      </c>
      <c r="AQ30" s="212">
        <v>1237</v>
      </c>
      <c r="AR30" s="176" t="s">
        <v>33</v>
      </c>
      <c r="AS30" s="176" t="s">
        <v>33</v>
      </c>
      <c r="AT30" s="212">
        <v>858</v>
      </c>
      <c r="AU30" s="176" t="s">
        <v>33</v>
      </c>
      <c r="AV30" s="176" t="s">
        <v>33</v>
      </c>
      <c r="AW30" s="190">
        <v>2095</v>
      </c>
      <c r="AX30" s="176" t="s">
        <v>33</v>
      </c>
      <c r="AY30" s="176" t="s">
        <v>33</v>
      </c>
      <c r="AZ30" s="212">
        <v>883</v>
      </c>
      <c r="BA30" s="176" t="s">
        <v>33</v>
      </c>
      <c r="BB30" s="176" t="s">
        <v>33</v>
      </c>
      <c r="BC30" s="190">
        <v>2978</v>
      </c>
      <c r="BD30" s="176" t="s">
        <v>33</v>
      </c>
      <c r="BE30" s="176" t="s">
        <v>33</v>
      </c>
      <c r="BF30" s="239">
        <v>382</v>
      </c>
      <c r="BG30" s="238" t="s">
        <v>33</v>
      </c>
      <c r="BH30" s="238" t="s">
        <v>33</v>
      </c>
      <c r="BI30" s="239">
        <v>3360</v>
      </c>
      <c r="BJ30" s="238" t="s">
        <v>33</v>
      </c>
      <c r="BK30" s="239" t="s">
        <v>33</v>
      </c>
      <c r="BL30" s="190">
        <v>69</v>
      </c>
      <c r="BM30" s="190" t="s">
        <v>33</v>
      </c>
      <c r="BN30" s="190" t="s">
        <v>33</v>
      </c>
      <c r="BO30" s="190">
        <v>3429</v>
      </c>
      <c r="BP30" s="190" t="s">
        <v>33</v>
      </c>
      <c r="BQ30" s="190" t="s">
        <v>33</v>
      </c>
      <c r="BR30" s="241">
        <v>0.91328944004091039</v>
      </c>
      <c r="BS30" s="176" t="s">
        <v>33</v>
      </c>
      <c r="BT30" s="176" t="s">
        <v>33</v>
      </c>
    </row>
    <row r="31" spans="1:72" ht="39" thickBot="1">
      <c r="A31" s="176">
        <v>32</v>
      </c>
      <c r="B31" s="190" t="s">
        <v>784</v>
      </c>
      <c r="C31" s="176" t="s">
        <v>520</v>
      </c>
      <c r="D31" s="190" t="s">
        <v>725</v>
      </c>
      <c r="E31" s="176" t="s">
        <v>777</v>
      </c>
      <c r="F31" s="176" t="s">
        <v>778</v>
      </c>
      <c r="G31" s="253">
        <v>0.8</v>
      </c>
      <c r="H31" s="176" t="s">
        <v>33</v>
      </c>
      <c r="I31" s="176" t="s">
        <v>33</v>
      </c>
      <c r="J31" s="190">
        <v>0</v>
      </c>
      <c r="K31" s="176" t="s">
        <v>33</v>
      </c>
      <c r="L31" s="176" t="s">
        <v>33</v>
      </c>
      <c r="M31" s="190">
        <v>0</v>
      </c>
      <c r="N31" s="176" t="s">
        <v>33</v>
      </c>
      <c r="O31" s="176" t="s">
        <v>33</v>
      </c>
      <c r="P31" s="190">
        <v>0</v>
      </c>
      <c r="Q31" s="176" t="s">
        <v>33</v>
      </c>
      <c r="R31" s="176" t="s">
        <v>33</v>
      </c>
      <c r="S31" s="190">
        <v>0</v>
      </c>
      <c r="T31" s="176" t="s">
        <v>33</v>
      </c>
      <c r="U31" s="176" t="s">
        <v>33</v>
      </c>
      <c r="V31" s="190">
        <v>0</v>
      </c>
      <c r="W31" s="176" t="s">
        <v>33</v>
      </c>
      <c r="X31" s="176" t="s">
        <v>33</v>
      </c>
      <c r="Y31" s="190">
        <v>0</v>
      </c>
      <c r="Z31" s="176" t="s">
        <v>33</v>
      </c>
      <c r="AA31" s="176" t="s">
        <v>33</v>
      </c>
      <c r="AB31" s="190">
        <v>0</v>
      </c>
      <c r="AC31" s="176" t="s">
        <v>33</v>
      </c>
      <c r="AD31" s="176" t="s">
        <v>33</v>
      </c>
      <c r="AE31" s="190">
        <v>0</v>
      </c>
      <c r="AF31" s="176" t="s">
        <v>33</v>
      </c>
      <c r="AG31" s="176" t="s">
        <v>33</v>
      </c>
      <c r="AH31" s="190">
        <v>0</v>
      </c>
      <c r="AI31" s="176" t="s">
        <v>33</v>
      </c>
      <c r="AJ31" s="176" t="s">
        <v>33</v>
      </c>
      <c r="AK31" s="190">
        <v>0</v>
      </c>
      <c r="AL31" s="176" t="s">
        <v>33</v>
      </c>
      <c r="AM31" s="176" t="s">
        <v>33</v>
      </c>
      <c r="AN31" s="190">
        <v>20</v>
      </c>
      <c r="AO31" s="176" t="s">
        <v>33</v>
      </c>
      <c r="AP31" s="176" t="s">
        <v>33</v>
      </c>
      <c r="AQ31" s="212">
        <v>20</v>
      </c>
      <c r="AR31" s="176" t="s">
        <v>33</v>
      </c>
      <c r="AS31" s="176" t="s">
        <v>33</v>
      </c>
      <c r="AT31" s="212">
        <v>225</v>
      </c>
      <c r="AU31" s="176" t="s">
        <v>33</v>
      </c>
      <c r="AV31" s="176" t="s">
        <v>33</v>
      </c>
      <c r="AW31" s="190">
        <v>245</v>
      </c>
      <c r="AX31" s="176" t="s">
        <v>33</v>
      </c>
      <c r="AY31" s="176" t="s">
        <v>33</v>
      </c>
      <c r="AZ31" s="212">
        <v>989</v>
      </c>
      <c r="BA31" s="176" t="s">
        <v>33</v>
      </c>
      <c r="BB31" s="176" t="s">
        <v>33</v>
      </c>
      <c r="BC31" s="190">
        <v>1234</v>
      </c>
      <c r="BD31" s="176" t="s">
        <v>33</v>
      </c>
      <c r="BE31" s="176" t="s">
        <v>33</v>
      </c>
      <c r="BF31" s="239">
        <v>873</v>
      </c>
      <c r="BG31" s="238" t="s">
        <v>33</v>
      </c>
      <c r="BH31" s="238" t="s">
        <v>33</v>
      </c>
      <c r="BI31" s="239">
        <v>2107</v>
      </c>
      <c r="BJ31" s="238" t="s">
        <v>33</v>
      </c>
      <c r="BK31" s="239" t="s">
        <v>33</v>
      </c>
      <c r="BL31" s="190">
        <v>985</v>
      </c>
      <c r="BM31" s="190" t="s">
        <v>33</v>
      </c>
      <c r="BN31" s="190" t="s">
        <v>33</v>
      </c>
      <c r="BO31" s="190">
        <v>3092</v>
      </c>
      <c r="BP31" s="190" t="s">
        <v>33</v>
      </c>
      <c r="BQ31" s="190" t="s">
        <v>33</v>
      </c>
      <c r="BR31" s="241">
        <v>1.2285441830896375</v>
      </c>
      <c r="BS31" s="176" t="s">
        <v>33</v>
      </c>
      <c r="BT31" s="176" t="s">
        <v>33</v>
      </c>
    </row>
    <row r="32" spans="1:72" ht="13.5" thickBot="1">
      <c r="A32" s="8"/>
      <c r="C32" s="8"/>
      <c r="E32" s="8"/>
      <c r="F32" s="8"/>
      <c r="G32" s="8"/>
      <c r="H32" s="8"/>
      <c r="I32" s="8"/>
    </row>
    <row r="33" spans="1:72" ht="13.5" thickBot="1">
      <c r="A33" s="234" t="s">
        <v>1</v>
      </c>
      <c r="B33" s="569" t="s">
        <v>715</v>
      </c>
      <c r="C33" s="570"/>
      <c r="D33" s="570"/>
      <c r="E33" s="570"/>
      <c r="F33" s="570"/>
      <c r="G33" s="570"/>
      <c r="H33" s="570"/>
      <c r="I33" s="570"/>
      <c r="J33" s="570"/>
      <c r="K33" s="570"/>
      <c r="L33" s="571"/>
    </row>
    <row r="34" spans="1:72" ht="34.5" customHeight="1" thickBot="1">
      <c r="A34" s="248" t="s">
        <v>4</v>
      </c>
      <c r="B34" s="543" t="s">
        <v>754</v>
      </c>
      <c r="C34" s="548"/>
      <c r="D34" s="548"/>
      <c r="E34" s="548"/>
      <c r="F34" s="548"/>
      <c r="G34" s="548"/>
      <c r="H34" s="548"/>
      <c r="I34" s="548"/>
      <c r="J34" s="548"/>
      <c r="K34" s="548"/>
      <c r="L34" s="549"/>
      <c r="AS34" s="7" t="s">
        <v>785</v>
      </c>
    </row>
    <row r="35" spans="1:72" ht="13.5" thickBot="1">
      <c r="A35" s="8"/>
      <c r="C35" s="8"/>
      <c r="E35" s="8"/>
      <c r="F35" s="8"/>
      <c r="G35" s="8"/>
      <c r="H35" s="8"/>
      <c r="I35" s="8"/>
    </row>
    <row r="36" spans="1:72" s="133" customFormat="1" ht="64.5" customHeight="1" thickBot="1">
      <c r="A36" s="192" t="s">
        <v>7</v>
      </c>
      <c r="B36" s="192" t="s">
        <v>8</v>
      </c>
      <c r="C36" s="249" t="s">
        <v>771</v>
      </c>
      <c r="D36" s="192" t="s">
        <v>11</v>
      </c>
      <c r="E36" s="192" t="s">
        <v>772</v>
      </c>
      <c r="F36" s="250" t="s">
        <v>773</v>
      </c>
      <c r="G36" s="550" t="s">
        <v>774</v>
      </c>
      <c r="H36" s="550"/>
      <c r="I36" s="550"/>
      <c r="J36" s="550" t="s">
        <v>13</v>
      </c>
      <c r="K36" s="550"/>
      <c r="L36" s="550"/>
      <c r="M36" s="550"/>
      <c r="N36" s="550"/>
      <c r="O36" s="550"/>
      <c r="P36" s="550" t="s">
        <v>14</v>
      </c>
      <c r="Q36" s="550"/>
      <c r="R36" s="550"/>
      <c r="S36" s="550"/>
      <c r="T36" s="550"/>
      <c r="U36" s="550"/>
      <c r="V36" s="550" t="s">
        <v>15</v>
      </c>
      <c r="W36" s="550"/>
      <c r="X36" s="550"/>
      <c r="Y36" s="550"/>
      <c r="Z36" s="550"/>
      <c r="AA36" s="550"/>
      <c r="AB36" s="550" t="s">
        <v>16</v>
      </c>
      <c r="AC36" s="550"/>
      <c r="AD36" s="550"/>
      <c r="AE36" s="550"/>
      <c r="AF36" s="550"/>
      <c r="AG36" s="550"/>
      <c r="AH36" s="550" t="s">
        <v>17</v>
      </c>
      <c r="AI36" s="550"/>
      <c r="AJ36" s="550"/>
      <c r="AK36" s="550"/>
      <c r="AL36" s="550"/>
      <c r="AM36" s="550"/>
      <c r="AN36" s="550" t="s">
        <v>18</v>
      </c>
      <c r="AO36" s="550"/>
      <c r="AP36" s="550"/>
      <c r="AQ36" s="550"/>
      <c r="AR36" s="550"/>
      <c r="AS36" s="550"/>
      <c r="AT36" s="550" t="s">
        <v>19</v>
      </c>
      <c r="AU36" s="550"/>
      <c r="AV36" s="550"/>
      <c r="AW36" s="550"/>
      <c r="AX36" s="550"/>
      <c r="AY36" s="550"/>
      <c r="AZ36" s="550" t="s">
        <v>20</v>
      </c>
      <c r="BA36" s="550"/>
      <c r="BB36" s="550"/>
      <c r="BC36" s="550"/>
      <c r="BD36" s="550"/>
      <c r="BE36" s="550"/>
      <c r="BF36" s="550" t="s">
        <v>21</v>
      </c>
      <c r="BG36" s="550"/>
      <c r="BH36" s="550"/>
      <c r="BI36" s="550"/>
      <c r="BJ36" s="550"/>
      <c r="BK36" s="550"/>
      <c r="BL36" s="550" t="s">
        <v>22</v>
      </c>
      <c r="BM36" s="550"/>
      <c r="BN36" s="550"/>
      <c r="BO36" s="550"/>
      <c r="BP36" s="550"/>
      <c r="BQ36" s="550"/>
      <c r="BR36" s="550" t="s">
        <v>775</v>
      </c>
      <c r="BS36" s="550"/>
      <c r="BT36" s="550"/>
    </row>
    <row r="37" spans="1:72" ht="13.5" customHeight="1" thickBot="1">
      <c r="A37" s="176"/>
      <c r="B37" s="190"/>
      <c r="C37" s="176"/>
      <c r="D37" s="190"/>
      <c r="E37" s="176"/>
      <c r="F37" s="176"/>
      <c r="G37" s="576"/>
      <c r="H37" s="576"/>
      <c r="I37" s="576"/>
      <c r="J37" s="550" t="s">
        <v>471</v>
      </c>
      <c r="K37" s="550"/>
      <c r="L37" s="550"/>
      <c r="M37" s="550" t="s">
        <v>470</v>
      </c>
      <c r="N37" s="550"/>
      <c r="O37" s="550"/>
      <c r="P37" s="550" t="s">
        <v>471</v>
      </c>
      <c r="Q37" s="550"/>
      <c r="R37" s="550"/>
      <c r="S37" s="550" t="s">
        <v>470</v>
      </c>
      <c r="T37" s="550"/>
      <c r="U37" s="550"/>
      <c r="V37" s="550" t="s">
        <v>471</v>
      </c>
      <c r="W37" s="550"/>
      <c r="X37" s="550"/>
      <c r="Y37" s="550" t="s">
        <v>470</v>
      </c>
      <c r="Z37" s="550"/>
      <c r="AA37" s="550"/>
      <c r="AB37" s="550" t="s">
        <v>471</v>
      </c>
      <c r="AC37" s="550"/>
      <c r="AD37" s="550"/>
      <c r="AE37" s="550" t="s">
        <v>470</v>
      </c>
      <c r="AF37" s="550"/>
      <c r="AG37" s="550"/>
      <c r="AH37" s="550" t="s">
        <v>471</v>
      </c>
      <c r="AI37" s="550"/>
      <c r="AJ37" s="550"/>
      <c r="AK37" s="550" t="s">
        <v>470</v>
      </c>
      <c r="AL37" s="550"/>
      <c r="AM37" s="550"/>
      <c r="AN37" s="550" t="s">
        <v>471</v>
      </c>
      <c r="AO37" s="550"/>
      <c r="AP37" s="550"/>
      <c r="AQ37" s="550" t="s">
        <v>470</v>
      </c>
      <c r="AR37" s="550"/>
      <c r="AS37" s="550"/>
      <c r="AT37" s="550" t="s">
        <v>471</v>
      </c>
      <c r="AU37" s="550"/>
      <c r="AV37" s="550"/>
      <c r="AW37" s="550" t="s">
        <v>470</v>
      </c>
      <c r="AX37" s="550"/>
      <c r="AY37" s="550"/>
      <c r="AZ37" s="550" t="s">
        <v>471</v>
      </c>
      <c r="BA37" s="550"/>
      <c r="BB37" s="550"/>
      <c r="BC37" s="550" t="s">
        <v>470</v>
      </c>
      <c r="BD37" s="550"/>
      <c r="BE37" s="550"/>
      <c r="BF37" s="550" t="s">
        <v>471</v>
      </c>
      <c r="BG37" s="550"/>
      <c r="BH37" s="550"/>
      <c r="BI37" s="550" t="s">
        <v>470</v>
      </c>
      <c r="BJ37" s="550"/>
      <c r="BK37" s="550"/>
      <c r="BL37" s="576" t="s">
        <v>473</v>
      </c>
      <c r="BM37" s="576"/>
      <c r="BN37" s="576"/>
      <c r="BO37" s="576" t="s">
        <v>472</v>
      </c>
      <c r="BP37" s="576"/>
      <c r="BQ37" s="576"/>
      <c r="BR37" s="565"/>
      <c r="BS37" s="565"/>
      <c r="BT37" s="565"/>
    </row>
    <row r="38" spans="1:72" s="37" customFormat="1" ht="13.5" thickBot="1">
      <c r="A38" s="176"/>
      <c r="B38" s="176"/>
      <c r="C38" s="176"/>
      <c r="D38" s="176"/>
      <c r="E38" s="176"/>
      <c r="F38" s="176"/>
      <c r="G38" s="176" t="s">
        <v>26</v>
      </c>
      <c r="H38" s="176" t="s">
        <v>24</v>
      </c>
      <c r="I38" s="176" t="s">
        <v>25</v>
      </c>
      <c r="J38" s="176" t="s">
        <v>26</v>
      </c>
      <c r="K38" s="236" t="s">
        <v>24</v>
      </c>
      <c r="L38" s="236" t="s">
        <v>25</v>
      </c>
      <c r="M38" s="176" t="s">
        <v>26</v>
      </c>
      <c r="N38" s="251" t="s">
        <v>24</v>
      </c>
      <c r="O38" s="176" t="s">
        <v>25</v>
      </c>
      <c r="P38" s="176" t="s">
        <v>26</v>
      </c>
      <c r="Q38" s="236" t="s">
        <v>24</v>
      </c>
      <c r="R38" s="236" t="s">
        <v>25</v>
      </c>
      <c r="S38" s="176" t="s">
        <v>26</v>
      </c>
      <c r="T38" s="251" t="s">
        <v>24</v>
      </c>
      <c r="U38" s="176" t="s">
        <v>25</v>
      </c>
      <c r="V38" s="176" t="s">
        <v>26</v>
      </c>
      <c r="W38" s="236" t="s">
        <v>24</v>
      </c>
      <c r="X38" s="236" t="s">
        <v>25</v>
      </c>
      <c r="Y38" s="176" t="s">
        <v>26</v>
      </c>
      <c r="Z38" s="251" t="s">
        <v>24</v>
      </c>
      <c r="AA38" s="176" t="s">
        <v>25</v>
      </c>
      <c r="AB38" s="176" t="s">
        <v>26</v>
      </c>
      <c r="AC38" s="236" t="s">
        <v>24</v>
      </c>
      <c r="AD38" s="236" t="s">
        <v>25</v>
      </c>
      <c r="AE38" s="176" t="s">
        <v>26</v>
      </c>
      <c r="AF38" s="251" t="s">
        <v>24</v>
      </c>
      <c r="AG38" s="176" t="s">
        <v>25</v>
      </c>
      <c r="AH38" s="176" t="s">
        <v>26</v>
      </c>
      <c r="AI38" s="236" t="s">
        <v>24</v>
      </c>
      <c r="AJ38" s="236" t="s">
        <v>25</v>
      </c>
      <c r="AK38" s="176" t="s">
        <v>26</v>
      </c>
      <c r="AL38" s="251" t="s">
        <v>24</v>
      </c>
      <c r="AM38" s="176" t="s">
        <v>25</v>
      </c>
      <c r="AN38" s="176" t="s">
        <v>26</v>
      </c>
      <c r="AO38" s="236" t="s">
        <v>24</v>
      </c>
      <c r="AP38" s="236" t="s">
        <v>25</v>
      </c>
      <c r="AQ38" s="211" t="s">
        <v>26</v>
      </c>
      <c r="AR38" s="251" t="s">
        <v>24</v>
      </c>
      <c r="AS38" s="176" t="s">
        <v>25</v>
      </c>
      <c r="AT38" s="176" t="s">
        <v>26</v>
      </c>
      <c r="AU38" s="236" t="s">
        <v>24</v>
      </c>
      <c r="AV38" s="236" t="s">
        <v>25</v>
      </c>
      <c r="AW38" s="176" t="s">
        <v>26</v>
      </c>
      <c r="AX38" s="251" t="s">
        <v>24</v>
      </c>
      <c r="AY38" s="176" t="s">
        <v>25</v>
      </c>
      <c r="AZ38" s="176" t="s">
        <v>26</v>
      </c>
      <c r="BA38" s="236" t="s">
        <v>24</v>
      </c>
      <c r="BB38" s="236" t="s">
        <v>25</v>
      </c>
      <c r="BC38" s="176" t="s">
        <v>26</v>
      </c>
      <c r="BD38" s="251" t="s">
        <v>24</v>
      </c>
      <c r="BE38" s="176" t="s">
        <v>25</v>
      </c>
      <c r="BF38" s="252" t="s">
        <v>26</v>
      </c>
      <c r="BG38" s="188" t="s">
        <v>24</v>
      </c>
      <c r="BH38" s="188" t="s">
        <v>25</v>
      </c>
      <c r="BI38" s="252" t="s">
        <v>26</v>
      </c>
      <c r="BJ38" s="189" t="s">
        <v>24</v>
      </c>
      <c r="BK38" s="252" t="s">
        <v>25</v>
      </c>
      <c r="BL38" s="176" t="s">
        <v>26</v>
      </c>
      <c r="BM38" s="236" t="s">
        <v>24</v>
      </c>
      <c r="BN38" s="236" t="s">
        <v>25</v>
      </c>
      <c r="BO38" s="176" t="s">
        <v>26</v>
      </c>
      <c r="BP38" s="251" t="s">
        <v>24</v>
      </c>
      <c r="BQ38" s="176" t="s">
        <v>25</v>
      </c>
      <c r="BR38" s="176" t="s">
        <v>26</v>
      </c>
      <c r="BS38" s="176" t="s">
        <v>24</v>
      </c>
      <c r="BT38" s="176" t="s">
        <v>25</v>
      </c>
    </row>
    <row r="39" spans="1:72" ht="54.75" customHeight="1" thickBot="1">
      <c r="A39" s="176">
        <v>33</v>
      </c>
      <c r="B39" s="190" t="s">
        <v>786</v>
      </c>
      <c r="C39" s="176" t="s">
        <v>520</v>
      </c>
      <c r="D39" s="190" t="s">
        <v>725</v>
      </c>
      <c r="E39" s="176" t="s">
        <v>777</v>
      </c>
      <c r="F39" s="176" t="s">
        <v>777</v>
      </c>
      <c r="G39" s="211">
        <v>1025</v>
      </c>
      <c r="H39" s="176" t="s">
        <v>33</v>
      </c>
      <c r="I39" s="176" t="s">
        <v>33</v>
      </c>
      <c r="J39" s="190">
        <v>0</v>
      </c>
      <c r="K39" s="176" t="s">
        <v>33</v>
      </c>
      <c r="L39" s="176" t="s">
        <v>33</v>
      </c>
      <c r="M39" s="190">
        <v>0</v>
      </c>
      <c r="N39" s="176" t="s">
        <v>33</v>
      </c>
      <c r="O39" s="176" t="s">
        <v>33</v>
      </c>
      <c r="P39" s="190">
        <v>0</v>
      </c>
      <c r="Q39" s="176" t="s">
        <v>33</v>
      </c>
      <c r="R39" s="176" t="s">
        <v>33</v>
      </c>
      <c r="S39" s="190">
        <v>0</v>
      </c>
      <c r="T39" s="176" t="s">
        <v>33</v>
      </c>
      <c r="U39" s="176" t="s">
        <v>33</v>
      </c>
      <c r="V39" s="190">
        <v>0</v>
      </c>
      <c r="W39" s="176" t="s">
        <v>33</v>
      </c>
      <c r="X39" s="176" t="s">
        <v>33</v>
      </c>
      <c r="Y39" s="190">
        <v>0</v>
      </c>
      <c r="Z39" s="176" t="s">
        <v>33</v>
      </c>
      <c r="AA39" s="176" t="s">
        <v>33</v>
      </c>
      <c r="AB39" s="190">
        <v>223</v>
      </c>
      <c r="AC39" s="176" t="s">
        <v>33</v>
      </c>
      <c r="AD39" s="176" t="s">
        <v>33</v>
      </c>
      <c r="AE39" s="190">
        <v>223</v>
      </c>
      <c r="AF39" s="176" t="s">
        <v>33</v>
      </c>
      <c r="AG39" s="176" t="s">
        <v>33</v>
      </c>
      <c r="AH39" s="212">
        <v>1023</v>
      </c>
      <c r="AI39" s="176" t="s">
        <v>33</v>
      </c>
      <c r="AJ39" s="176" t="s">
        <v>33</v>
      </c>
      <c r="AK39" s="212">
        <v>1246</v>
      </c>
      <c r="AL39" s="176" t="s">
        <v>33</v>
      </c>
      <c r="AM39" s="176" t="s">
        <v>33</v>
      </c>
      <c r="AN39" s="212">
        <v>947</v>
      </c>
      <c r="AO39" s="176" t="s">
        <v>33</v>
      </c>
      <c r="AP39" s="176" t="s">
        <v>33</v>
      </c>
      <c r="AQ39" s="212">
        <v>2193</v>
      </c>
      <c r="AR39" s="176" t="s">
        <v>33</v>
      </c>
      <c r="AS39" s="176" t="s">
        <v>33</v>
      </c>
      <c r="AT39" s="190">
        <v>717</v>
      </c>
      <c r="AU39" s="176" t="s">
        <v>33</v>
      </c>
      <c r="AV39" s="176" t="s">
        <v>33</v>
      </c>
      <c r="AW39" s="190">
        <v>2910</v>
      </c>
      <c r="AX39" s="176" t="s">
        <v>33</v>
      </c>
      <c r="AY39" s="176" t="s">
        <v>33</v>
      </c>
      <c r="AZ39" s="190">
        <v>488</v>
      </c>
      <c r="BA39" s="176" t="s">
        <v>33</v>
      </c>
      <c r="BB39" s="176" t="s">
        <v>33</v>
      </c>
      <c r="BC39" s="190">
        <v>3398</v>
      </c>
      <c r="BD39" s="176" t="s">
        <v>33</v>
      </c>
      <c r="BE39" s="176" t="s">
        <v>33</v>
      </c>
      <c r="BF39" s="239">
        <v>516</v>
      </c>
      <c r="BG39" s="238" t="s">
        <v>33</v>
      </c>
      <c r="BH39" s="238" t="s">
        <v>33</v>
      </c>
      <c r="BI39" s="239">
        <v>3914</v>
      </c>
      <c r="BJ39" s="238" t="s">
        <v>33</v>
      </c>
      <c r="BK39" s="239" t="s">
        <v>33</v>
      </c>
      <c r="BL39" s="190">
        <v>0</v>
      </c>
      <c r="BM39" s="190" t="s">
        <v>33</v>
      </c>
      <c r="BN39" s="190" t="s">
        <v>33</v>
      </c>
      <c r="BO39" s="190">
        <v>3914</v>
      </c>
      <c r="BP39" s="190" t="s">
        <v>33</v>
      </c>
      <c r="BQ39" s="190" t="s">
        <v>33</v>
      </c>
      <c r="BR39" s="241">
        <v>3.8185365853658535</v>
      </c>
      <c r="BS39" s="176" t="s">
        <v>33</v>
      </c>
      <c r="BT39" s="176" t="s">
        <v>33</v>
      </c>
    </row>
    <row r="40" spans="1:72" ht="39" customHeight="1" thickBot="1">
      <c r="A40" s="176">
        <v>34</v>
      </c>
      <c r="B40" s="190" t="s">
        <v>787</v>
      </c>
      <c r="C40" s="176" t="s">
        <v>520</v>
      </c>
      <c r="D40" s="190" t="s">
        <v>725</v>
      </c>
      <c r="E40" s="176" t="s">
        <v>777</v>
      </c>
      <c r="F40" s="176" t="s">
        <v>778</v>
      </c>
      <c r="G40" s="253">
        <v>0.35</v>
      </c>
      <c r="H40" s="176" t="s">
        <v>33</v>
      </c>
      <c r="I40" s="176" t="s">
        <v>33</v>
      </c>
      <c r="J40" s="190">
        <v>0</v>
      </c>
      <c r="K40" s="176" t="s">
        <v>33</v>
      </c>
      <c r="L40" s="176" t="s">
        <v>33</v>
      </c>
      <c r="M40" s="190">
        <v>0</v>
      </c>
      <c r="N40" s="176" t="s">
        <v>33</v>
      </c>
      <c r="O40" s="176" t="s">
        <v>33</v>
      </c>
      <c r="P40" s="190">
        <v>0</v>
      </c>
      <c r="Q40" s="176" t="s">
        <v>33</v>
      </c>
      <c r="R40" s="176" t="s">
        <v>33</v>
      </c>
      <c r="S40" s="190">
        <v>0</v>
      </c>
      <c r="T40" s="176" t="s">
        <v>33</v>
      </c>
      <c r="U40" s="176" t="s">
        <v>33</v>
      </c>
      <c r="V40" s="190">
        <v>2</v>
      </c>
      <c r="W40" s="176" t="s">
        <v>33</v>
      </c>
      <c r="X40" s="176" t="s">
        <v>33</v>
      </c>
      <c r="Y40" s="190">
        <v>2</v>
      </c>
      <c r="Z40" s="176" t="s">
        <v>33</v>
      </c>
      <c r="AA40" s="176" t="s">
        <v>33</v>
      </c>
      <c r="AB40" s="190">
        <v>75</v>
      </c>
      <c r="AC40" s="176" t="s">
        <v>33</v>
      </c>
      <c r="AD40" s="176" t="s">
        <v>33</v>
      </c>
      <c r="AE40" s="190">
        <v>77</v>
      </c>
      <c r="AF40" s="176" t="s">
        <v>33</v>
      </c>
      <c r="AG40" s="176" t="s">
        <v>33</v>
      </c>
      <c r="AH40" s="190">
        <v>458</v>
      </c>
      <c r="AI40" s="176" t="s">
        <v>33</v>
      </c>
      <c r="AJ40" s="176" t="s">
        <v>33</v>
      </c>
      <c r="AK40" s="190">
        <v>535</v>
      </c>
      <c r="AL40" s="176" t="s">
        <v>33</v>
      </c>
      <c r="AM40" s="176" t="s">
        <v>33</v>
      </c>
      <c r="AN40" s="212">
        <v>70</v>
      </c>
      <c r="AO40" s="176" t="s">
        <v>33</v>
      </c>
      <c r="AP40" s="176" t="s">
        <v>33</v>
      </c>
      <c r="AQ40" s="212">
        <v>605</v>
      </c>
      <c r="AR40" s="176" t="s">
        <v>33</v>
      </c>
      <c r="AS40" s="176" t="s">
        <v>33</v>
      </c>
      <c r="AT40" s="190">
        <v>262</v>
      </c>
      <c r="AU40" s="176" t="s">
        <v>33</v>
      </c>
      <c r="AV40" s="176" t="s">
        <v>33</v>
      </c>
      <c r="AW40" s="190">
        <v>867</v>
      </c>
      <c r="AX40" s="176" t="s">
        <v>33</v>
      </c>
      <c r="AY40" s="176" t="s">
        <v>33</v>
      </c>
      <c r="AZ40" s="190">
        <v>164</v>
      </c>
      <c r="BA40" s="176" t="s">
        <v>33</v>
      </c>
      <c r="BB40" s="176" t="s">
        <v>33</v>
      </c>
      <c r="BC40" s="190">
        <v>1031</v>
      </c>
      <c r="BD40" s="176" t="s">
        <v>33</v>
      </c>
      <c r="BE40" s="176" t="s">
        <v>33</v>
      </c>
      <c r="BF40" s="239">
        <v>137</v>
      </c>
      <c r="BG40" s="238" t="s">
        <v>33</v>
      </c>
      <c r="BH40" s="238" t="s">
        <v>33</v>
      </c>
      <c r="BI40" s="239">
        <v>1168</v>
      </c>
      <c r="BJ40" s="238" t="s">
        <v>33</v>
      </c>
      <c r="BK40" s="239" t="s">
        <v>33</v>
      </c>
      <c r="BL40" s="190">
        <v>493</v>
      </c>
      <c r="BM40" s="190" t="s">
        <v>33</v>
      </c>
      <c r="BN40" s="190" t="s">
        <v>33</v>
      </c>
      <c r="BO40" s="190">
        <v>1661</v>
      </c>
      <c r="BP40" s="190" t="s">
        <v>33</v>
      </c>
      <c r="BQ40" s="190" t="s">
        <v>33</v>
      </c>
      <c r="BR40" s="241">
        <v>2.5514592933947777</v>
      </c>
      <c r="BS40" s="176" t="s">
        <v>33</v>
      </c>
      <c r="BT40" s="176" t="s">
        <v>33</v>
      </c>
    </row>
    <row r="41" spans="1:72" ht="40.5" customHeight="1" thickBot="1">
      <c r="A41" s="176">
        <v>35</v>
      </c>
      <c r="B41" s="190" t="s">
        <v>788</v>
      </c>
      <c r="C41" s="176" t="s">
        <v>520</v>
      </c>
      <c r="D41" s="190" t="s">
        <v>725</v>
      </c>
      <c r="E41" s="176" t="s">
        <v>777</v>
      </c>
      <c r="F41" s="176" t="s">
        <v>778</v>
      </c>
      <c r="G41" s="253">
        <v>0.2</v>
      </c>
      <c r="H41" s="176" t="s">
        <v>33</v>
      </c>
      <c r="I41" s="176" t="s">
        <v>33</v>
      </c>
      <c r="J41" s="190">
        <v>0</v>
      </c>
      <c r="K41" s="176" t="s">
        <v>33</v>
      </c>
      <c r="L41" s="176" t="s">
        <v>33</v>
      </c>
      <c r="M41" s="190">
        <v>0</v>
      </c>
      <c r="N41" s="176" t="s">
        <v>33</v>
      </c>
      <c r="O41" s="176" t="s">
        <v>33</v>
      </c>
      <c r="P41" s="190">
        <v>0</v>
      </c>
      <c r="Q41" s="176" t="s">
        <v>33</v>
      </c>
      <c r="R41" s="176" t="s">
        <v>33</v>
      </c>
      <c r="S41" s="190">
        <v>0</v>
      </c>
      <c r="T41" s="176" t="s">
        <v>33</v>
      </c>
      <c r="U41" s="176" t="s">
        <v>33</v>
      </c>
      <c r="V41" s="190">
        <v>0</v>
      </c>
      <c r="W41" s="176" t="s">
        <v>33</v>
      </c>
      <c r="X41" s="176" t="s">
        <v>33</v>
      </c>
      <c r="Y41" s="190">
        <v>0</v>
      </c>
      <c r="Z41" s="176" t="s">
        <v>33</v>
      </c>
      <c r="AA41" s="176" t="s">
        <v>33</v>
      </c>
      <c r="AB41" s="190">
        <v>1718</v>
      </c>
      <c r="AC41" s="176" t="s">
        <v>33</v>
      </c>
      <c r="AD41" s="176" t="s">
        <v>33</v>
      </c>
      <c r="AE41" s="212">
        <v>1718</v>
      </c>
      <c r="AF41" s="176" t="s">
        <v>33</v>
      </c>
      <c r="AG41" s="176" t="s">
        <v>33</v>
      </c>
      <c r="AH41" s="190">
        <v>3668</v>
      </c>
      <c r="AI41" s="176" t="s">
        <v>33</v>
      </c>
      <c r="AJ41" s="176" t="s">
        <v>33</v>
      </c>
      <c r="AK41" s="212">
        <v>5386</v>
      </c>
      <c r="AL41" s="176" t="s">
        <v>33</v>
      </c>
      <c r="AM41" s="176" t="s">
        <v>33</v>
      </c>
      <c r="AN41" s="212">
        <v>2159</v>
      </c>
      <c r="AO41" s="176" t="s">
        <v>33</v>
      </c>
      <c r="AP41" s="176" t="s">
        <v>33</v>
      </c>
      <c r="AQ41" s="212">
        <v>7545</v>
      </c>
      <c r="AR41" s="176" t="s">
        <v>33</v>
      </c>
      <c r="AS41" s="176" t="s">
        <v>33</v>
      </c>
      <c r="AT41" s="190">
        <v>2335</v>
      </c>
      <c r="AU41" s="176" t="s">
        <v>33</v>
      </c>
      <c r="AV41" s="176" t="s">
        <v>33</v>
      </c>
      <c r="AW41" s="190">
        <v>9880</v>
      </c>
      <c r="AX41" s="176" t="s">
        <v>33</v>
      </c>
      <c r="AY41" s="176" t="s">
        <v>33</v>
      </c>
      <c r="AZ41" s="190">
        <v>1309</v>
      </c>
      <c r="BA41" s="176" t="s">
        <v>33</v>
      </c>
      <c r="BB41" s="176" t="s">
        <v>33</v>
      </c>
      <c r="BC41" s="190">
        <v>11189</v>
      </c>
      <c r="BD41" s="176" t="s">
        <v>33</v>
      </c>
      <c r="BE41" s="176" t="s">
        <v>33</v>
      </c>
      <c r="BF41" s="239">
        <v>523</v>
      </c>
      <c r="BG41" s="238" t="s">
        <v>33</v>
      </c>
      <c r="BH41" s="238" t="s">
        <v>33</v>
      </c>
      <c r="BI41" s="239">
        <v>11712</v>
      </c>
      <c r="BJ41" s="238" t="s">
        <v>33</v>
      </c>
      <c r="BK41" s="239" t="s">
        <v>33</v>
      </c>
      <c r="BL41" s="190">
        <v>291</v>
      </c>
      <c r="BM41" s="190" t="s">
        <v>33</v>
      </c>
      <c r="BN41" s="190" t="s">
        <v>33</v>
      </c>
      <c r="BO41" s="190">
        <v>12003</v>
      </c>
      <c r="BP41" s="190" t="s">
        <v>33</v>
      </c>
      <c r="BQ41" s="190" t="s">
        <v>33</v>
      </c>
      <c r="BR41" s="241">
        <v>4.7923820170885572</v>
      </c>
      <c r="BS41" s="176" t="s">
        <v>33</v>
      </c>
      <c r="BT41" s="176" t="s">
        <v>33</v>
      </c>
    </row>
    <row r="42" spans="1:72" ht="13.5" thickBot="1">
      <c r="A42" s="8"/>
      <c r="C42" s="8"/>
      <c r="E42" s="8"/>
      <c r="F42" s="8"/>
      <c r="G42" s="8"/>
      <c r="H42" s="8"/>
      <c r="I42" s="8"/>
    </row>
    <row r="43" spans="1:72" ht="13.5" thickBot="1">
      <c r="A43" s="234" t="s">
        <v>1</v>
      </c>
      <c r="B43" s="569" t="s">
        <v>715</v>
      </c>
      <c r="C43" s="570"/>
      <c r="D43" s="570"/>
      <c r="E43" s="570"/>
      <c r="F43" s="570"/>
      <c r="G43" s="570"/>
      <c r="H43" s="570"/>
      <c r="I43" s="570"/>
      <c r="J43" s="570"/>
      <c r="K43" s="570"/>
      <c r="L43" s="571"/>
      <c r="AE43" s="7" t="s">
        <v>785</v>
      </c>
    </row>
    <row r="44" spans="1:72" ht="33" customHeight="1" thickBot="1">
      <c r="A44" s="248" t="s">
        <v>4</v>
      </c>
      <c r="B44" s="543" t="s">
        <v>758</v>
      </c>
      <c r="C44" s="548"/>
      <c r="D44" s="548"/>
      <c r="E44" s="548"/>
      <c r="F44" s="548"/>
      <c r="G44" s="548"/>
      <c r="H44" s="548"/>
      <c r="I44" s="548"/>
      <c r="J44" s="548"/>
      <c r="K44" s="548"/>
      <c r="L44" s="549"/>
    </row>
    <row r="45" spans="1:72" ht="13.5" thickBot="1">
      <c r="A45" s="8"/>
      <c r="C45" s="8"/>
      <c r="E45" s="8"/>
      <c r="F45" s="8"/>
      <c r="G45" s="8"/>
      <c r="H45" s="8"/>
      <c r="I45" s="8"/>
    </row>
    <row r="46" spans="1:72" s="133" customFormat="1" ht="72.75" customHeight="1" thickBot="1">
      <c r="A46" s="192" t="s">
        <v>7</v>
      </c>
      <c r="B46" s="192" t="s">
        <v>8</v>
      </c>
      <c r="C46" s="249" t="s">
        <v>771</v>
      </c>
      <c r="D46" s="192" t="s">
        <v>11</v>
      </c>
      <c r="E46" s="192" t="s">
        <v>772</v>
      </c>
      <c r="F46" s="250" t="s">
        <v>773</v>
      </c>
      <c r="G46" s="550" t="s">
        <v>774</v>
      </c>
      <c r="H46" s="550"/>
      <c r="I46" s="550"/>
      <c r="J46" s="550" t="s">
        <v>13</v>
      </c>
      <c r="K46" s="550"/>
      <c r="L46" s="550"/>
      <c r="M46" s="550"/>
      <c r="N46" s="550"/>
      <c r="O46" s="550"/>
      <c r="P46" s="550" t="s">
        <v>14</v>
      </c>
      <c r="Q46" s="550"/>
      <c r="R46" s="550"/>
      <c r="S46" s="550"/>
      <c r="T46" s="550"/>
      <c r="U46" s="550"/>
      <c r="V46" s="550" t="s">
        <v>15</v>
      </c>
      <c r="W46" s="550"/>
      <c r="X46" s="550"/>
      <c r="Y46" s="550"/>
      <c r="Z46" s="550"/>
      <c r="AA46" s="550"/>
      <c r="AB46" s="550" t="s">
        <v>16</v>
      </c>
      <c r="AC46" s="550"/>
      <c r="AD46" s="550"/>
      <c r="AE46" s="550"/>
      <c r="AF46" s="550"/>
      <c r="AG46" s="550"/>
      <c r="AH46" s="550" t="s">
        <v>17</v>
      </c>
      <c r="AI46" s="550"/>
      <c r="AJ46" s="550"/>
      <c r="AK46" s="550"/>
      <c r="AL46" s="550"/>
      <c r="AM46" s="550"/>
      <c r="AN46" s="550" t="s">
        <v>18</v>
      </c>
      <c r="AO46" s="550"/>
      <c r="AP46" s="550"/>
      <c r="AQ46" s="550"/>
      <c r="AR46" s="550"/>
      <c r="AS46" s="550"/>
      <c r="AT46" s="550" t="s">
        <v>19</v>
      </c>
      <c r="AU46" s="550"/>
      <c r="AV46" s="550"/>
      <c r="AW46" s="550"/>
      <c r="AX46" s="550"/>
      <c r="AY46" s="550"/>
      <c r="AZ46" s="550" t="s">
        <v>20</v>
      </c>
      <c r="BA46" s="550"/>
      <c r="BB46" s="550"/>
      <c r="BC46" s="550"/>
      <c r="BD46" s="550"/>
      <c r="BE46" s="550"/>
      <c r="BF46" s="550" t="s">
        <v>21</v>
      </c>
      <c r="BG46" s="550"/>
      <c r="BH46" s="550"/>
      <c r="BI46" s="550"/>
      <c r="BJ46" s="550"/>
      <c r="BK46" s="550"/>
      <c r="BL46" s="550" t="s">
        <v>22</v>
      </c>
      <c r="BM46" s="550"/>
      <c r="BN46" s="550"/>
      <c r="BO46" s="550"/>
      <c r="BP46" s="550"/>
      <c r="BQ46" s="550"/>
      <c r="BR46" s="550" t="s">
        <v>775</v>
      </c>
      <c r="BS46" s="550"/>
      <c r="BT46" s="550"/>
    </row>
    <row r="47" spans="1:72" ht="13.5" thickBot="1">
      <c r="A47" s="176"/>
      <c r="B47" s="190"/>
      <c r="C47" s="176"/>
      <c r="D47" s="190"/>
      <c r="E47" s="176"/>
      <c r="F47" s="176"/>
      <c r="G47" s="576"/>
      <c r="H47" s="576"/>
      <c r="I47" s="576"/>
      <c r="J47" s="550" t="s">
        <v>471</v>
      </c>
      <c r="K47" s="550"/>
      <c r="L47" s="550"/>
      <c r="M47" s="550" t="s">
        <v>470</v>
      </c>
      <c r="N47" s="550"/>
      <c r="O47" s="550"/>
      <c r="P47" s="550" t="s">
        <v>471</v>
      </c>
      <c r="Q47" s="550"/>
      <c r="R47" s="550"/>
      <c r="S47" s="550" t="s">
        <v>470</v>
      </c>
      <c r="T47" s="550"/>
      <c r="U47" s="550"/>
      <c r="V47" s="550" t="s">
        <v>471</v>
      </c>
      <c r="W47" s="550"/>
      <c r="X47" s="550"/>
      <c r="Y47" s="550" t="s">
        <v>470</v>
      </c>
      <c r="Z47" s="550"/>
      <c r="AA47" s="550"/>
      <c r="AB47" s="550" t="s">
        <v>471</v>
      </c>
      <c r="AC47" s="550"/>
      <c r="AD47" s="550"/>
      <c r="AE47" s="550" t="s">
        <v>470</v>
      </c>
      <c r="AF47" s="550"/>
      <c r="AG47" s="550"/>
      <c r="AH47" s="550" t="s">
        <v>471</v>
      </c>
      <c r="AI47" s="550"/>
      <c r="AJ47" s="550"/>
      <c r="AK47" s="550" t="s">
        <v>470</v>
      </c>
      <c r="AL47" s="550"/>
      <c r="AM47" s="550"/>
      <c r="AN47" s="550" t="s">
        <v>471</v>
      </c>
      <c r="AO47" s="550"/>
      <c r="AP47" s="550"/>
      <c r="AQ47" s="550" t="s">
        <v>470</v>
      </c>
      <c r="AR47" s="550"/>
      <c r="AS47" s="550"/>
      <c r="AT47" s="550" t="s">
        <v>471</v>
      </c>
      <c r="AU47" s="550"/>
      <c r="AV47" s="550"/>
      <c r="AW47" s="550" t="s">
        <v>470</v>
      </c>
      <c r="AX47" s="550"/>
      <c r="AY47" s="550"/>
      <c r="AZ47" s="550" t="s">
        <v>471</v>
      </c>
      <c r="BA47" s="550"/>
      <c r="BB47" s="550"/>
      <c r="BC47" s="550" t="s">
        <v>470</v>
      </c>
      <c r="BD47" s="550"/>
      <c r="BE47" s="550"/>
      <c r="BF47" s="550" t="s">
        <v>471</v>
      </c>
      <c r="BG47" s="550"/>
      <c r="BH47" s="550"/>
      <c r="BI47" s="550" t="s">
        <v>470</v>
      </c>
      <c r="BJ47" s="550"/>
      <c r="BK47" s="550"/>
      <c r="BL47" s="576" t="s">
        <v>473</v>
      </c>
      <c r="BM47" s="576"/>
      <c r="BN47" s="576"/>
      <c r="BO47" s="576" t="s">
        <v>472</v>
      </c>
      <c r="BP47" s="576"/>
      <c r="BQ47" s="576"/>
      <c r="BR47" s="565"/>
      <c r="BS47" s="565"/>
      <c r="BT47" s="565"/>
    </row>
    <row r="48" spans="1:72" s="37" customFormat="1" ht="13.5" thickBot="1">
      <c r="A48" s="176"/>
      <c r="B48" s="176"/>
      <c r="C48" s="176"/>
      <c r="D48" s="176"/>
      <c r="E48" s="176"/>
      <c r="F48" s="176"/>
      <c r="G48" s="176" t="s">
        <v>26</v>
      </c>
      <c r="H48" s="176" t="s">
        <v>24</v>
      </c>
      <c r="I48" s="176" t="s">
        <v>25</v>
      </c>
      <c r="J48" s="176" t="s">
        <v>26</v>
      </c>
      <c r="K48" s="236" t="s">
        <v>24</v>
      </c>
      <c r="L48" s="236" t="s">
        <v>25</v>
      </c>
      <c r="M48" s="176" t="s">
        <v>26</v>
      </c>
      <c r="N48" s="251" t="s">
        <v>24</v>
      </c>
      <c r="O48" s="176" t="s">
        <v>25</v>
      </c>
      <c r="P48" s="176" t="s">
        <v>26</v>
      </c>
      <c r="Q48" s="236" t="s">
        <v>24</v>
      </c>
      <c r="R48" s="236" t="s">
        <v>25</v>
      </c>
      <c r="S48" s="176" t="s">
        <v>26</v>
      </c>
      <c r="T48" s="251" t="s">
        <v>24</v>
      </c>
      <c r="U48" s="176" t="s">
        <v>25</v>
      </c>
      <c r="V48" s="176" t="s">
        <v>26</v>
      </c>
      <c r="W48" s="236" t="s">
        <v>24</v>
      </c>
      <c r="X48" s="236" t="s">
        <v>25</v>
      </c>
      <c r="Y48" s="176" t="s">
        <v>26</v>
      </c>
      <c r="Z48" s="251" t="s">
        <v>24</v>
      </c>
      <c r="AA48" s="176" t="s">
        <v>25</v>
      </c>
      <c r="AB48" s="176" t="s">
        <v>26</v>
      </c>
      <c r="AC48" s="236" t="s">
        <v>24</v>
      </c>
      <c r="AD48" s="236" t="s">
        <v>25</v>
      </c>
      <c r="AE48" s="176" t="s">
        <v>26</v>
      </c>
      <c r="AF48" s="251" t="s">
        <v>24</v>
      </c>
      <c r="AG48" s="176" t="s">
        <v>25</v>
      </c>
      <c r="AH48" s="176" t="s">
        <v>26</v>
      </c>
      <c r="AI48" s="236" t="s">
        <v>24</v>
      </c>
      <c r="AJ48" s="236" t="s">
        <v>25</v>
      </c>
      <c r="AK48" s="176" t="s">
        <v>26</v>
      </c>
      <c r="AL48" s="251" t="s">
        <v>24</v>
      </c>
      <c r="AM48" s="176" t="s">
        <v>25</v>
      </c>
      <c r="AN48" s="176" t="s">
        <v>26</v>
      </c>
      <c r="AO48" s="236" t="s">
        <v>24</v>
      </c>
      <c r="AP48" s="236" t="s">
        <v>25</v>
      </c>
      <c r="AQ48" s="211" t="s">
        <v>26</v>
      </c>
      <c r="AR48" s="251" t="s">
        <v>24</v>
      </c>
      <c r="AS48" s="176" t="s">
        <v>25</v>
      </c>
      <c r="AT48" s="176" t="s">
        <v>26</v>
      </c>
      <c r="AU48" s="236" t="s">
        <v>24</v>
      </c>
      <c r="AV48" s="236" t="s">
        <v>25</v>
      </c>
      <c r="AW48" s="176" t="s">
        <v>26</v>
      </c>
      <c r="AX48" s="251" t="s">
        <v>24</v>
      </c>
      <c r="AY48" s="176" t="s">
        <v>25</v>
      </c>
      <c r="AZ48" s="176" t="s">
        <v>26</v>
      </c>
      <c r="BA48" s="236" t="s">
        <v>24</v>
      </c>
      <c r="BB48" s="236" t="s">
        <v>25</v>
      </c>
      <c r="BC48" s="176" t="s">
        <v>26</v>
      </c>
      <c r="BD48" s="251" t="s">
        <v>24</v>
      </c>
      <c r="BE48" s="176" t="s">
        <v>25</v>
      </c>
      <c r="BF48" s="252" t="s">
        <v>26</v>
      </c>
      <c r="BG48" s="188" t="s">
        <v>24</v>
      </c>
      <c r="BH48" s="188" t="s">
        <v>25</v>
      </c>
      <c r="BI48" s="252" t="s">
        <v>26</v>
      </c>
      <c r="BJ48" s="189" t="s">
        <v>24</v>
      </c>
      <c r="BK48" s="252" t="s">
        <v>25</v>
      </c>
      <c r="BL48" s="176" t="s">
        <v>26</v>
      </c>
      <c r="BM48" s="236" t="s">
        <v>24</v>
      </c>
      <c r="BN48" s="236" t="s">
        <v>25</v>
      </c>
      <c r="BO48" s="176" t="s">
        <v>26</v>
      </c>
      <c r="BP48" s="251" t="s">
        <v>24</v>
      </c>
      <c r="BQ48" s="176" t="s">
        <v>25</v>
      </c>
      <c r="BR48" s="176" t="s">
        <v>26</v>
      </c>
      <c r="BS48" s="176" t="s">
        <v>24</v>
      </c>
      <c r="BT48" s="176" t="s">
        <v>25</v>
      </c>
    </row>
    <row r="49" spans="1:72" ht="34.5" customHeight="1" thickBot="1">
      <c r="A49" s="176">
        <v>37</v>
      </c>
      <c r="B49" s="190" t="s">
        <v>789</v>
      </c>
      <c r="C49" s="176" t="s">
        <v>520</v>
      </c>
      <c r="D49" s="190" t="s">
        <v>725</v>
      </c>
      <c r="E49" s="176" t="s">
        <v>777</v>
      </c>
      <c r="F49" s="176" t="s">
        <v>778</v>
      </c>
      <c r="G49" s="253">
        <v>0.4</v>
      </c>
      <c r="H49" s="176" t="s">
        <v>33</v>
      </c>
      <c r="I49" s="176" t="s">
        <v>33</v>
      </c>
      <c r="J49" s="190">
        <v>0</v>
      </c>
      <c r="K49" s="176" t="s">
        <v>33</v>
      </c>
      <c r="L49" s="176" t="s">
        <v>33</v>
      </c>
      <c r="M49" s="190">
        <v>0</v>
      </c>
      <c r="N49" s="176" t="s">
        <v>33</v>
      </c>
      <c r="O49" s="176" t="s">
        <v>33</v>
      </c>
      <c r="P49" s="190">
        <v>0</v>
      </c>
      <c r="Q49" s="176" t="s">
        <v>33</v>
      </c>
      <c r="R49" s="176" t="s">
        <v>33</v>
      </c>
      <c r="S49" s="190">
        <v>0</v>
      </c>
      <c r="T49" s="176" t="s">
        <v>33</v>
      </c>
      <c r="U49" s="176" t="s">
        <v>33</v>
      </c>
      <c r="V49" s="190">
        <v>0</v>
      </c>
      <c r="W49" s="176" t="s">
        <v>33</v>
      </c>
      <c r="X49" s="176" t="s">
        <v>33</v>
      </c>
      <c r="Y49" s="190">
        <v>0</v>
      </c>
      <c r="Z49" s="176" t="s">
        <v>33</v>
      </c>
      <c r="AA49" s="176" t="s">
        <v>33</v>
      </c>
      <c r="AB49" s="212">
        <v>5991</v>
      </c>
      <c r="AC49" s="176" t="s">
        <v>33</v>
      </c>
      <c r="AD49" s="176" t="s">
        <v>33</v>
      </c>
      <c r="AE49" s="212">
        <v>5991</v>
      </c>
      <c r="AF49" s="176" t="s">
        <v>33</v>
      </c>
      <c r="AG49" s="176" t="s">
        <v>33</v>
      </c>
      <c r="AH49" s="212">
        <v>11558</v>
      </c>
      <c r="AI49" s="176" t="s">
        <v>33</v>
      </c>
      <c r="AJ49" s="176" t="s">
        <v>33</v>
      </c>
      <c r="AK49" s="190">
        <v>17549</v>
      </c>
      <c r="AL49" s="176" t="s">
        <v>33</v>
      </c>
      <c r="AM49" s="176" t="s">
        <v>33</v>
      </c>
      <c r="AN49" s="212">
        <v>10864</v>
      </c>
      <c r="AO49" s="176" t="s">
        <v>33</v>
      </c>
      <c r="AP49" s="176" t="s">
        <v>33</v>
      </c>
      <c r="AQ49" s="212">
        <v>28413</v>
      </c>
      <c r="AR49" s="176" t="s">
        <v>33</v>
      </c>
      <c r="AS49" s="176" t="s">
        <v>33</v>
      </c>
      <c r="AT49" s="212">
        <v>4549</v>
      </c>
      <c r="AU49" s="176" t="s">
        <v>33</v>
      </c>
      <c r="AV49" s="176" t="s">
        <v>33</v>
      </c>
      <c r="AW49" s="190">
        <v>32962</v>
      </c>
      <c r="AX49" s="176" t="s">
        <v>33</v>
      </c>
      <c r="AY49" s="176" t="s">
        <v>33</v>
      </c>
      <c r="AZ49" s="212">
        <v>0</v>
      </c>
      <c r="BA49" s="176" t="s">
        <v>33</v>
      </c>
      <c r="BB49" s="176" t="s">
        <v>33</v>
      </c>
      <c r="BC49" s="190">
        <v>32962</v>
      </c>
      <c r="BD49" s="176" t="s">
        <v>33</v>
      </c>
      <c r="BE49" s="176" t="s">
        <v>33</v>
      </c>
      <c r="BF49" s="239">
        <v>1190</v>
      </c>
      <c r="BG49" s="238" t="s">
        <v>33</v>
      </c>
      <c r="BH49" s="238" t="s">
        <v>33</v>
      </c>
      <c r="BI49" s="239">
        <v>34152</v>
      </c>
      <c r="BJ49" s="238" t="s">
        <v>33</v>
      </c>
      <c r="BK49" s="239" t="s">
        <v>33</v>
      </c>
      <c r="BL49" s="190">
        <v>17451</v>
      </c>
      <c r="BM49" s="190" t="s">
        <v>33</v>
      </c>
      <c r="BN49" s="190" t="s">
        <v>33</v>
      </c>
      <c r="BO49" s="190">
        <v>51603</v>
      </c>
      <c r="BP49" s="190" t="s">
        <v>33</v>
      </c>
      <c r="BQ49" s="190" t="s">
        <v>33</v>
      </c>
      <c r="BR49" s="241">
        <v>1.3678510083338635</v>
      </c>
      <c r="BS49" s="176" t="s">
        <v>33</v>
      </c>
      <c r="BT49" s="176" t="s">
        <v>33</v>
      </c>
    </row>
    <row r="50" spans="1:72" ht="13.5" thickBot="1">
      <c r="A50" s="8"/>
      <c r="C50" s="8"/>
      <c r="E50" s="8"/>
      <c r="F50" s="8"/>
      <c r="G50" s="8"/>
      <c r="H50" s="8"/>
      <c r="I50" s="8"/>
    </row>
    <row r="51" spans="1:72" ht="13.5" thickBot="1">
      <c r="A51" s="234" t="s">
        <v>1</v>
      </c>
      <c r="B51" s="569" t="s">
        <v>759</v>
      </c>
      <c r="C51" s="570"/>
      <c r="D51" s="570"/>
      <c r="E51" s="570"/>
      <c r="F51" s="570"/>
      <c r="G51" s="570"/>
      <c r="H51" s="570"/>
      <c r="I51" s="570"/>
      <c r="J51" s="570"/>
      <c r="K51" s="570"/>
      <c r="L51" s="571"/>
    </row>
    <row r="52" spans="1:72" ht="49.5" customHeight="1" thickBot="1">
      <c r="A52" s="248" t="s">
        <v>4</v>
      </c>
      <c r="B52" s="543" t="s">
        <v>760</v>
      </c>
      <c r="C52" s="548"/>
      <c r="D52" s="548"/>
      <c r="E52" s="548"/>
      <c r="F52" s="548"/>
      <c r="G52" s="548"/>
      <c r="H52" s="548"/>
      <c r="I52" s="548"/>
      <c r="J52" s="548"/>
      <c r="K52" s="548"/>
      <c r="L52" s="549"/>
    </row>
    <row r="53" spans="1:72" ht="13.5" thickBot="1">
      <c r="A53" s="8"/>
      <c r="C53" s="8"/>
      <c r="E53" s="8"/>
      <c r="F53" s="8"/>
      <c r="G53" s="8"/>
      <c r="H53" s="8"/>
      <c r="I53" s="8"/>
    </row>
    <row r="54" spans="1:72" s="133" customFormat="1" ht="63.75" thickBot="1">
      <c r="A54" s="192" t="s">
        <v>7</v>
      </c>
      <c r="B54" s="192" t="s">
        <v>8</v>
      </c>
      <c r="C54" s="249" t="s">
        <v>771</v>
      </c>
      <c r="D54" s="192" t="s">
        <v>11</v>
      </c>
      <c r="E54" s="192" t="s">
        <v>772</v>
      </c>
      <c r="F54" s="250" t="s">
        <v>773</v>
      </c>
      <c r="G54" s="550" t="s">
        <v>774</v>
      </c>
      <c r="H54" s="550"/>
      <c r="I54" s="550"/>
      <c r="J54" s="550" t="s">
        <v>13</v>
      </c>
      <c r="K54" s="550"/>
      <c r="L54" s="550"/>
      <c r="M54" s="550"/>
      <c r="N54" s="550"/>
      <c r="O54" s="550"/>
      <c r="P54" s="550" t="s">
        <v>14</v>
      </c>
      <c r="Q54" s="550"/>
      <c r="R54" s="550"/>
      <c r="S54" s="550"/>
      <c r="T54" s="550"/>
      <c r="U54" s="550"/>
      <c r="V54" s="550" t="s">
        <v>15</v>
      </c>
      <c r="W54" s="550"/>
      <c r="X54" s="550"/>
      <c r="Y54" s="550"/>
      <c r="Z54" s="550"/>
      <c r="AA54" s="550"/>
      <c r="AB54" s="550" t="s">
        <v>16</v>
      </c>
      <c r="AC54" s="550"/>
      <c r="AD54" s="550"/>
      <c r="AE54" s="550"/>
      <c r="AF54" s="550"/>
      <c r="AG54" s="550"/>
      <c r="AH54" s="550" t="s">
        <v>17</v>
      </c>
      <c r="AI54" s="550"/>
      <c r="AJ54" s="550"/>
      <c r="AK54" s="550"/>
      <c r="AL54" s="550"/>
      <c r="AM54" s="550"/>
      <c r="AN54" s="550" t="s">
        <v>18</v>
      </c>
      <c r="AO54" s="550"/>
      <c r="AP54" s="550"/>
      <c r="AQ54" s="550"/>
      <c r="AR54" s="550"/>
      <c r="AS54" s="550"/>
      <c r="AT54" s="550" t="s">
        <v>19</v>
      </c>
      <c r="AU54" s="550"/>
      <c r="AV54" s="550"/>
      <c r="AW54" s="550"/>
      <c r="AX54" s="550"/>
      <c r="AY54" s="550"/>
      <c r="AZ54" s="550" t="s">
        <v>20</v>
      </c>
      <c r="BA54" s="550"/>
      <c r="BB54" s="550"/>
      <c r="BC54" s="550"/>
      <c r="BD54" s="550"/>
      <c r="BE54" s="550"/>
      <c r="BF54" s="550" t="s">
        <v>21</v>
      </c>
      <c r="BG54" s="550"/>
      <c r="BH54" s="550"/>
      <c r="BI54" s="550"/>
      <c r="BJ54" s="550"/>
      <c r="BK54" s="550"/>
      <c r="BL54" s="550" t="s">
        <v>22</v>
      </c>
      <c r="BM54" s="550"/>
      <c r="BN54" s="550"/>
      <c r="BO54" s="550"/>
      <c r="BP54" s="550"/>
      <c r="BQ54" s="550"/>
      <c r="BR54" s="550" t="s">
        <v>775</v>
      </c>
      <c r="BS54" s="550"/>
      <c r="BT54" s="550"/>
    </row>
    <row r="55" spans="1:72" ht="13.5" thickBot="1">
      <c r="A55" s="176"/>
      <c r="B55" s="190"/>
      <c r="C55" s="176"/>
      <c r="D55" s="190"/>
      <c r="E55" s="176"/>
      <c r="F55" s="176"/>
      <c r="G55" s="576"/>
      <c r="H55" s="576"/>
      <c r="I55" s="576"/>
      <c r="J55" s="550" t="s">
        <v>471</v>
      </c>
      <c r="K55" s="550"/>
      <c r="L55" s="550"/>
      <c r="M55" s="550" t="s">
        <v>470</v>
      </c>
      <c r="N55" s="550"/>
      <c r="O55" s="550"/>
      <c r="P55" s="550" t="s">
        <v>471</v>
      </c>
      <c r="Q55" s="550"/>
      <c r="R55" s="550"/>
      <c r="S55" s="550" t="s">
        <v>470</v>
      </c>
      <c r="T55" s="550"/>
      <c r="U55" s="550"/>
      <c r="V55" s="550" t="s">
        <v>471</v>
      </c>
      <c r="W55" s="550"/>
      <c r="X55" s="550"/>
      <c r="Y55" s="550" t="s">
        <v>470</v>
      </c>
      <c r="Z55" s="550"/>
      <c r="AA55" s="550"/>
      <c r="AB55" s="550" t="s">
        <v>471</v>
      </c>
      <c r="AC55" s="550"/>
      <c r="AD55" s="550"/>
      <c r="AE55" s="550" t="s">
        <v>470</v>
      </c>
      <c r="AF55" s="550"/>
      <c r="AG55" s="550"/>
      <c r="AH55" s="550" t="s">
        <v>471</v>
      </c>
      <c r="AI55" s="550"/>
      <c r="AJ55" s="550"/>
      <c r="AK55" s="550" t="s">
        <v>470</v>
      </c>
      <c r="AL55" s="550"/>
      <c r="AM55" s="550"/>
      <c r="AN55" s="550" t="s">
        <v>471</v>
      </c>
      <c r="AO55" s="550"/>
      <c r="AP55" s="550"/>
      <c r="AQ55" s="550" t="s">
        <v>470</v>
      </c>
      <c r="AR55" s="550"/>
      <c r="AS55" s="550"/>
      <c r="AT55" s="550" t="s">
        <v>471</v>
      </c>
      <c r="AU55" s="550"/>
      <c r="AV55" s="550"/>
      <c r="AW55" s="550" t="s">
        <v>470</v>
      </c>
      <c r="AX55" s="550"/>
      <c r="AY55" s="550"/>
      <c r="AZ55" s="550" t="s">
        <v>471</v>
      </c>
      <c r="BA55" s="550"/>
      <c r="BB55" s="550"/>
      <c r="BC55" s="550" t="s">
        <v>470</v>
      </c>
      <c r="BD55" s="550"/>
      <c r="BE55" s="550"/>
      <c r="BF55" s="550" t="s">
        <v>471</v>
      </c>
      <c r="BG55" s="550"/>
      <c r="BH55" s="550"/>
      <c r="BI55" s="550" t="s">
        <v>470</v>
      </c>
      <c r="BJ55" s="550"/>
      <c r="BK55" s="550"/>
      <c r="BL55" s="576" t="s">
        <v>473</v>
      </c>
      <c r="BM55" s="576"/>
      <c r="BN55" s="576"/>
      <c r="BO55" s="576" t="s">
        <v>472</v>
      </c>
      <c r="BP55" s="576"/>
      <c r="BQ55" s="576"/>
      <c r="BR55" s="565"/>
      <c r="BS55" s="565"/>
      <c r="BT55" s="565"/>
    </row>
    <row r="56" spans="1:72" s="37" customFormat="1" ht="13.5" thickBot="1">
      <c r="A56" s="176"/>
      <c r="B56" s="176"/>
      <c r="C56" s="176"/>
      <c r="D56" s="176"/>
      <c r="E56" s="176"/>
      <c r="F56" s="176"/>
      <c r="G56" s="176" t="s">
        <v>26</v>
      </c>
      <c r="H56" s="176" t="s">
        <v>24</v>
      </c>
      <c r="I56" s="176" t="s">
        <v>25</v>
      </c>
      <c r="J56" s="176" t="s">
        <v>26</v>
      </c>
      <c r="K56" s="236" t="s">
        <v>24</v>
      </c>
      <c r="L56" s="236" t="s">
        <v>25</v>
      </c>
      <c r="M56" s="176" t="s">
        <v>26</v>
      </c>
      <c r="N56" s="251" t="s">
        <v>24</v>
      </c>
      <c r="O56" s="176" t="s">
        <v>25</v>
      </c>
      <c r="P56" s="176" t="s">
        <v>26</v>
      </c>
      <c r="Q56" s="236" t="s">
        <v>24</v>
      </c>
      <c r="R56" s="236" t="s">
        <v>25</v>
      </c>
      <c r="S56" s="176" t="s">
        <v>26</v>
      </c>
      <c r="T56" s="251" t="s">
        <v>24</v>
      </c>
      <c r="U56" s="176" t="s">
        <v>25</v>
      </c>
      <c r="V56" s="176" t="s">
        <v>26</v>
      </c>
      <c r="W56" s="236" t="s">
        <v>24</v>
      </c>
      <c r="X56" s="236" t="s">
        <v>25</v>
      </c>
      <c r="Y56" s="176" t="s">
        <v>26</v>
      </c>
      <c r="Z56" s="251" t="s">
        <v>24</v>
      </c>
      <c r="AA56" s="176" t="s">
        <v>25</v>
      </c>
      <c r="AB56" s="176" t="s">
        <v>26</v>
      </c>
      <c r="AC56" s="236" t="s">
        <v>24</v>
      </c>
      <c r="AD56" s="236" t="s">
        <v>25</v>
      </c>
      <c r="AE56" s="176" t="s">
        <v>26</v>
      </c>
      <c r="AF56" s="251" t="s">
        <v>24</v>
      </c>
      <c r="AG56" s="176" t="s">
        <v>25</v>
      </c>
      <c r="AH56" s="176" t="s">
        <v>26</v>
      </c>
      <c r="AI56" s="236" t="s">
        <v>24</v>
      </c>
      <c r="AJ56" s="236" t="s">
        <v>25</v>
      </c>
      <c r="AK56" s="176" t="s">
        <v>26</v>
      </c>
      <c r="AL56" s="251" t="s">
        <v>24</v>
      </c>
      <c r="AM56" s="176" t="s">
        <v>25</v>
      </c>
      <c r="AN56" s="176" t="s">
        <v>26</v>
      </c>
      <c r="AO56" s="236" t="s">
        <v>24</v>
      </c>
      <c r="AP56" s="236" t="s">
        <v>25</v>
      </c>
      <c r="AQ56" s="211" t="s">
        <v>26</v>
      </c>
      <c r="AR56" s="251" t="s">
        <v>24</v>
      </c>
      <c r="AS56" s="176" t="s">
        <v>25</v>
      </c>
      <c r="AT56" s="176" t="s">
        <v>26</v>
      </c>
      <c r="AU56" s="236" t="s">
        <v>24</v>
      </c>
      <c r="AV56" s="236" t="s">
        <v>25</v>
      </c>
      <c r="AW56" s="176" t="s">
        <v>26</v>
      </c>
      <c r="AX56" s="251" t="s">
        <v>24</v>
      </c>
      <c r="AY56" s="176" t="s">
        <v>25</v>
      </c>
      <c r="AZ56" s="176" t="s">
        <v>26</v>
      </c>
      <c r="BA56" s="236" t="s">
        <v>24</v>
      </c>
      <c r="BB56" s="236" t="s">
        <v>25</v>
      </c>
      <c r="BC56" s="176" t="s">
        <v>26</v>
      </c>
      <c r="BD56" s="251" t="s">
        <v>24</v>
      </c>
      <c r="BE56" s="176" t="s">
        <v>25</v>
      </c>
      <c r="BF56" s="252" t="s">
        <v>26</v>
      </c>
      <c r="BG56" s="188" t="s">
        <v>24</v>
      </c>
      <c r="BH56" s="188" t="s">
        <v>25</v>
      </c>
      <c r="BI56" s="252" t="s">
        <v>26</v>
      </c>
      <c r="BJ56" s="189" t="s">
        <v>24</v>
      </c>
      <c r="BK56" s="252" t="s">
        <v>25</v>
      </c>
      <c r="BL56" s="176" t="s">
        <v>26</v>
      </c>
      <c r="BM56" s="236" t="s">
        <v>24</v>
      </c>
      <c r="BN56" s="236" t="s">
        <v>25</v>
      </c>
      <c r="BO56" s="176" t="s">
        <v>26</v>
      </c>
      <c r="BP56" s="251" t="s">
        <v>24</v>
      </c>
      <c r="BQ56" s="176" t="s">
        <v>25</v>
      </c>
      <c r="BR56" s="176" t="s">
        <v>26</v>
      </c>
      <c r="BS56" s="176" t="s">
        <v>24</v>
      </c>
      <c r="BT56" s="176" t="s">
        <v>25</v>
      </c>
    </row>
    <row r="57" spans="1:72" ht="48.75" customHeight="1" thickBot="1">
      <c r="A57" s="176">
        <v>72</v>
      </c>
      <c r="B57" s="190" t="s">
        <v>790</v>
      </c>
      <c r="C57" s="176" t="s">
        <v>520</v>
      </c>
      <c r="D57" s="190" t="s">
        <v>725</v>
      </c>
      <c r="E57" s="176" t="s">
        <v>777</v>
      </c>
      <c r="F57" s="176" t="s">
        <v>778</v>
      </c>
      <c r="G57" s="253">
        <v>0.12</v>
      </c>
      <c r="H57" s="176" t="s">
        <v>33</v>
      </c>
      <c r="I57" s="176" t="s">
        <v>33</v>
      </c>
      <c r="J57" s="190">
        <v>0</v>
      </c>
      <c r="K57" s="176" t="s">
        <v>33</v>
      </c>
      <c r="L57" s="176" t="s">
        <v>33</v>
      </c>
      <c r="M57" s="190">
        <v>0</v>
      </c>
      <c r="N57" s="176" t="s">
        <v>33</v>
      </c>
      <c r="O57" s="176" t="s">
        <v>33</v>
      </c>
      <c r="P57" s="190">
        <v>0</v>
      </c>
      <c r="Q57" s="176" t="s">
        <v>33</v>
      </c>
      <c r="R57" s="176" t="s">
        <v>33</v>
      </c>
      <c r="S57" s="190">
        <v>0</v>
      </c>
      <c r="T57" s="176" t="s">
        <v>33</v>
      </c>
      <c r="U57" s="176" t="s">
        <v>33</v>
      </c>
      <c r="V57" s="190">
        <v>0</v>
      </c>
      <c r="W57" s="176" t="s">
        <v>33</v>
      </c>
      <c r="X57" s="176" t="s">
        <v>33</v>
      </c>
      <c r="Y57" s="190">
        <v>0</v>
      </c>
      <c r="Z57" s="255">
        <v>0</v>
      </c>
      <c r="AA57" s="190">
        <v>0</v>
      </c>
      <c r="AB57" s="190">
        <v>150</v>
      </c>
      <c r="AC57" s="176" t="s">
        <v>33</v>
      </c>
      <c r="AD57" s="176" t="s">
        <v>33</v>
      </c>
      <c r="AE57" s="190">
        <v>150</v>
      </c>
      <c r="AF57" s="176" t="s">
        <v>33</v>
      </c>
      <c r="AG57" s="176" t="s">
        <v>33</v>
      </c>
      <c r="AH57" s="190">
        <v>534</v>
      </c>
      <c r="AI57" s="176" t="s">
        <v>33</v>
      </c>
      <c r="AJ57" s="176" t="s">
        <v>33</v>
      </c>
      <c r="AK57" s="190">
        <v>684</v>
      </c>
      <c r="AL57" s="176" t="s">
        <v>33</v>
      </c>
      <c r="AM57" s="176" t="s">
        <v>33</v>
      </c>
      <c r="AN57" s="212">
        <v>1134</v>
      </c>
      <c r="AO57" s="176" t="s">
        <v>33</v>
      </c>
      <c r="AP57" s="176" t="s">
        <v>33</v>
      </c>
      <c r="AQ57" s="212">
        <v>1818</v>
      </c>
      <c r="AR57" s="176" t="s">
        <v>33</v>
      </c>
      <c r="AS57" s="176" t="s">
        <v>33</v>
      </c>
      <c r="AT57" s="212">
        <v>1231</v>
      </c>
      <c r="AU57" s="176" t="s">
        <v>33</v>
      </c>
      <c r="AV57" s="176" t="s">
        <v>33</v>
      </c>
      <c r="AW57" s="190">
        <v>3049</v>
      </c>
      <c r="AX57" s="176" t="s">
        <v>33</v>
      </c>
      <c r="AY57" s="176" t="s">
        <v>33</v>
      </c>
      <c r="AZ57" s="212">
        <v>1947</v>
      </c>
      <c r="BA57" s="176" t="s">
        <v>33</v>
      </c>
      <c r="BB57" s="176" t="s">
        <v>33</v>
      </c>
      <c r="BC57" s="190">
        <v>4996</v>
      </c>
      <c r="BD57" s="176" t="s">
        <v>33</v>
      </c>
      <c r="BE57" s="176" t="s">
        <v>33</v>
      </c>
      <c r="BF57" s="239">
        <v>2030</v>
      </c>
      <c r="BG57" s="238" t="s">
        <v>33</v>
      </c>
      <c r="BH57" s="238" t="s">
        <v>33</v>
      </c>
      <c r="BI57" s="239">
        <v>7026</v>
      </c>
      <c r="BJ57" s="238" t="s">
        <v>33</v>
      </c>
      <c r="BK57" s="239" t="s">
        <v>33</v>
      </c>
      <c r="BL57" s="190">
        <v>7079</v>
      </c>
      <c r="BM57" s="190" t="s">
        <v>33</v>
      </c>
      <c r="BN57" s="190" t="s">
        <v>33</v>
      </c>
      <c r="BO57" s="190">
        <v>14105</v>
      </c>
      <c r="BP57" s="190" t="s">
        <v>33</v>
      </c>
      <c r="BQ57" s="190" t="s">
        <v>33</v>
      </c>
      <c r="BR57" s="241">
        <v>4.4087493592388389</v>
      </c>
      <c r="BS57" s="176" t="s">
        <v>33</v>
      </c>
      <c r="BT57" s="176" t="s">
        <v>33</v>
      </c>
    </row>
    <row r="58" spans="1:72" ht="39" thickBot="1">
      <c r="A58" s="176">
        <v>39</v>
      </c>
      <c r="B58" s="190" t="s">
        <v>791</v>
      </c>
      <c r="C58" s="176" t="s">
        <v>520</v>
      </c>
      <c r="D58" s="190" t="s">
        <v>725</v>
      </c>
      <c r="E58" s="176" t="s">
        <v>777</v>
      </c>
      <c r="F58" s="176" t="s">
        <v>778</v>
      </c>
      <c r="G58" s="253">
        <v>0.56000000000000005</v>
      </c>
      <c r="H58" s="176" t="s">
        <v>33</v>
      </c>
      <c r="I58" s="176" t="s">
        <v>33</v>
      </c>
      <c r="J58" s="190">
        <v>0</v>
      </c>
      <c r="K58" s="176" t="s">
        <v>33</v>
      </c>
      <c r="L58" s="176" t="s">
        <v>33</v>
      </c>
      <c r="M58" s="190">
        <v>0</v>
      </c>
      <c r="N58" s="176" t="s">
        <v>33</v>
      </c>
      <c r="O58" s="176" t="s">
        <v>33</v>
      </c>
      <c r="P58" s="190">
        <v>0</v>
      </c>
      <c r="Q58" s="176" t="s">
        <v>33</v>
      </c>
      <c r="R58" s="176" t="s">
        <v>33</v>
      </c>
      <c r="S58" s="190">
        <v>0</v>
      </c>
      <c r="T58" s="176" t="s">
        <v>33</v>
      </c>
      <c r="U58" s="176" t="s">
        <v>33</v>
      </c>
      <c r="V58" s="190">
        <v>0</v>
      </c>
      <c r="W58" s="176" t="s">
        <v>33</v>
      </c>
      <c r="X58" s="176" t="s">
        <v>33</v>
      </c>
      <c r="Y58" s="190">
        <v>0</v>
      </c>
      <c r="Z58" s="255">
        <v>0</v>
      </c>
      <c r="AA58" s="190">
        <v>0</v>
      </c>
      <c r="AB58" s="190">
        <v>83</v>
      </c>
      <c r="AC58" s="176" t="s">
        <v>33</v>
      </c>
      <c r="AD58" s="176" t="s">
        <v>33</v>
      </c>
      <c r="AE58" s="190">
        <v>83</v>
      </c>
      <c r="AF58" s="176" t="s">
        <v>33</v>
      </c>
      <c r="AG58" s="176" t="s">
        <v>33</v>
      </c>
      <c r="AH58" s="190">
        <v>559</v>
      </c>
      <c r="AI58" s="176" t="s">
        <v>33</v>
      </c>
      <c r="AJ58" s="176" t="s">
        <v>33</v>
      </c>
      <c r="AK58" s="190">
        <v>642</v>
      </c>
      <c r="AL58" s="176" t="s">
        <v>33</v>
      </c>
      <c r="AM58" s="176" t="s">
        <v>33</v>
      </c>
      <c r="AN58" s="212">
        <v>941</v>
      </c>
      <c r="AO58" s="176" t="s">
        <v>33</v>
      </c>
      <c r="AP58" s="176" t="s">
        <v>33</v>
      </c>
      <c r="AQ58" s="212">
        <v>1583</v>
      </c>
      <c r="AR58" s="176" t="s">
        <v>33</v>
      </c>
      <c r="AS58" s="176" t="s">
        <v>33</v>
      </c>
      <c r="AT58" s="212">
        <v>678</v>
      </c>
      <c r="AU58" s="176" t="s">
        <v>33</v>
      </c>
      <c r="AV58" s="176" t="s">
        <v>33</v>
      </c>
      <c r="AW58" s="190">
        <v>2261</v>
      </c>
      <c r="AX58" s="176" t="s">
        <v>33</v>
      </c>
      <c r="AY58" s="176" t="s">
        <v>33</v>
      </c>
      <c r="AZ58" s="212">
        <v>737</v>
      </c>
      <c r="BA58" s="176" t="s">
        <v>33</v>
      </c>
      <c r="BB58" s="176" t="s">
        <v>33</v>
      </c>
      <c r="BC58" s="190">
        <v>2998</v>
      </c>
      <c r="BD58" s="176" t="s">
        <v>33</v>
      </c>
      <c r="BE58" s="176" t="s">
        <v>33</v>
      </c>
      <c r="BF58" s="239">
        <v>674</v>
      </c>
      <c r="BG58" s="238" t="s">
        <v>33</v>
      </c>
      <c r="BH58" s="238" t="s">
        <v>33</v>
      </c>
      <c r="BI58" s="239">
        <v>3672</v>
      </c>
      <c r="BJ58" s="238" t="s">
        <v>33</v>
      </c>
      <c r="BK58" s="239" t="s">
        <v>33</v>
      </c>
      <c r="BL58" s="190">
        <v>2005</v>
      </c>
      <c r="BM58" s="190" t="s">
        <v>33</v>
      </c>
      <c r="BN58" s="190" t="s">
        <v>33</v>
      </c>
      <c r="BO58" s="190">
        <v>5677</v>
      </c>
      <c r="BP58" s="190" t="s">
        <v>33</v>
      </c>
      <c r="BQ58" s="190" t="s">
        <v>33</v>
      </c>
      <c r="BR58" s="241">
        <v>0.65063218021949809</v>
      </c>
      <c r="BS58" s="176" t="s">
        <v>33</v>
      </c>
      <c r="BT58" s="176" t="s">
        <v>33</v>
      </c>
    </row>
    <row r="59" spans="1:72" ht="51.75" thickBot="1">
      <c r="A59" s="176">
        <v>40</v>
      </c>
      <c r="B59" s="190" t="s">
        <v>792</v>
      </c>
      <c r="C59" s="176" t="s">
        <v>520</v>
      </c>
      <c r="D59" s="190" t="s">
        <v>725</v>
      </c>
      <c r="E59" s="176" t="s">
        <v>777</v>
      </c>
      <c r="F59" s="176" t="s">
        <v>778</v>
      </c>
      <c r="G59" s="253">
        <v>0.2</v>
      </c>
      <c r="H59" s="176" t="s">
        <v>33</v>
      </c>
      <c r="I59" s="176" t="s">
        <v>33</v>
      </c>
      <c r="J59" s="190">
        <v>0</v>
      </c>
      <c r="K59" s="176" t="s">
        <v>33</v>
      </c>
      <c r="L59" s="176" t="s">
        <v>33</v>
      </c>
      <c r="M59" s="190">
        <v>0</v>
      </c>
      <c r="N59" s="176" t="s">
        <v>33</v>
      </c>
      <c r="O59" s="176" t="s">
        <v>33</v>
      </c>
      <c r="P59" s="190">
        <v>0</v>
      </c>
      <c r="Q59" s="176" t="s">
        <v>33</v>
      </c>
      <c r="R59" s="176" t="s">
        <v>33</v>
      </c>
      <c r="S59" s="190">
        <v>0</v>
      </c>
      <c r="T59" s="176" t="s">
        <v>33</v>
      </c>
      <c r="U59" s="176" t="s">
        <v>33</v>
      </c>
      <c r="V59" s="190">
        <v>0</v>
      </c>
      <c r="W59" s="176" t="s">
        <v>33</v>
      </c>
      <c r="X59" s="176" t="s">
        <v>33</v>
      </c>
      <c r="Y59" s="190">
        <v>0</v>
      </c>
      <c r="Z59" s="255">
        <v>0</v>
      </c>
      <c r="AA59" s="190">
        <v>0</v>
      </c>
      <c r="AB59" s="190">
        <v>139</v>
      </c>
      <c r="AC59" s="176" t="s">
        <v>33</v>
      </c>
      <c r="AD59" s="176" t="s">
        <v>33</v>
      </c>
      <c r="AE59" s="190">
        <v>139</v>
      </c>
      <c r="AF59" s="176" t="s">
        <v>33</v>
      </c>
      <c r="AG59" s="176" t="s">
        <v>33</v>
      </c>
      <c r="AH59" s="190">
        <v>421</v>
      </c>
      <c r="AI59" s="176" t="s">
        <v>33</v>
      </c>
      <c r="AJ59" s="176" t="s">
        <v>33</v>
      </c>
      <c r="AK59" s="190">
        <v>560</v>
      </c>
      <c r="AL59" s="176" t="s">
        <v>33</v>
      </c>
      <c r="AM59" s="176" t="s">
        <v>33</v>
      </c>
      <c r="AN59" s="212">
        <v>751</v>
      </c>
      <c r="AO59" s="176" t="s">
        <v>33</v>
      </c>
      <c r="AP59" s="176" t="s">
        <v>33</v>
      </c>
      <c r="AQ59" s="212">
        <v>1311</v>
      </c>
      <c r="AR59" s="176" t="s">
        <v>33</v>
      </c>
      <c r="AS59" s="176" t="s">
        <v>33</v>
      </c>
      <c r="AT59" s="212">
        <v>704</v>
      </c>
      <c r="AU59" s="176" t="s">
        <v>33</v>
      </c>
      <c r="AV59" s="176" t="s">
        <v>33</v>
      </c>
      <c r="AW59" s="190">
        <v>2015</v>
      </c>
      <c r="AX59" s="176" t="s">
        <v>33</v>
      </c>
      <c r="AY59" s="176" t="s">
        <v>33</v>
      </c>
      <c r="AZ59" s="212">
        <v>1307</v>
      </c>
      <c r="BA59" s="176" t="s">
        <v>33</v>
      </c>
      <c r="BB59" s="176" t="s">
        <v>33</v>
      </c>
      <c r="BC59" s="190">
        <v>3322</v>
      </c>
      <c r="BD59" s="176" t="s">
        <v>33</v>
      </c>
      <c r="BE59" s="176" t="s">
        <v>33</v>
      </c>
      <c r="BF59" s="239">
        <v>1042</v>
      </c>
      <c r="BG59" s="238" t="s">
        <v>33</v>
      </c>
      <c r="BH59" s="238" t="s">
        <v>33</v>
      </c>
      <c r="BI59" s="239">
        <v>4364</v>
      </c>
      <c r="BJ59" s="238" t="s">
        <v>33</v>
      </c>
      <c r="BK59" s="239" t="s">
        <v>33</v>
      </c>
      <c r="BL59" s="190">
        <v>2195</v>
      </c>
      <c r="BM59" s="190" t="s">
        <v>33</v>
      </c>
      <c r="BN59" s="190" t="s">
        <v>33</v>
      </c>
      <c r="BO59" s="190">
        <v>6559</v>
      </c>
      <c r="BP59" s="190" t="s">
        <v>33</v>
      </c>
      <c r="BQ59" s="190" t="s">
        <v>33</v>
      </c>
      <c r="BR59" s="241">
        <v>1.2417644831503218</v>
      </c>
      <c r="BS59" s="176" t="s">
        <v>33</v>
      </c>
      <c r="BT59" s="176" t="s">
        <v>33</v>
      </c>
    </row>
    <row r="60" spans="1:72" ht="51.75" thickBot="1">
      <c r="A60" s="176">
        <v>41</v>
      </c>
      <c r="B60" s="190" t="s">
        <v>793</v>
      </c>
      <c r="C60" s="176" t="s">
        <v>520</v>
      </c>
      <c r="D60" s="190" t="s">
        <v>725</v>
      </c>
      <c r="E60" s="176" t="s">
        <v>777</v>
      </c>
      <c r="F60" s="176" t="s">
        <v>778</v>
      </c>
      <c r="G60" s="253">
        <v>0.2</v>
      </c>
      <c r="H60" s="176" t="s">
        <v>33</v>
      </c>
      <c r="I60" s="176" t="s">
        <v>33</v>
      </c>
      <c r="J60" s="190">
        <v>0</v>
      </c>
      <c r="K60" s="176" t="s">
        <v>33</v>
      </c>
      <c r="L60" s="176" t="s">
        <v>33</v>
      </c>
      <c r="M60" s="190">
        <v>0</v>
      </c>
      <c r="N60" s="176" t="s">
        <v>33</v>
      </c>
      <c r="O60" s="176" t="s">
        <v>33</v>
      </c>
      <c r="P60" s="190">
        <v>0</v>
      </c>
      <c r="Q60" s="176" t="s">
        <v>33</v>
      </c>
      <c r="R60" s="176" t="s">
        <v>33</v>
      </c>
      <c r="S60" s="190">
        <v>0</v>
      </c>
      <c r="T60" s="176" t="s">
        <v>33</v>
      </c>
      <c r="U60" s="176" t="s">
        <v>33</v>
      </c>
      <c r="V60" s="190">
        <v>0</v>
      </c>
      <c r="W60" s="176" t="s">
        <v>33</v>
      </c>
      <c r="X60" s="176" t="s">
        <v>33</v>
      </c>
      <c r="Y60" s="190">
        <v>0</v>
      </c>
      <c r="Z60" s="255">
        <v>0</v>
      </c>
      <c r="AA60" s="190">
        <v>0</v>
      </c>
      <c r="AB60" s="190">
        <v>0</v>
      </c>
      <c r="AC60" s="176" t="s">
        <v>33</v>
      </c>
      <c r="AD60" s="176" t="s">
        <v>33</v>
      </c>
      <c r="AE60" s="190">
        <v>0</v>
      </c>
      <c r="AF60" s="176" t="s">
        <v>33</v>
      </c>
      <c r="AG60" s="176" t="s">
        <v>33</v>
      </c>
      <c r="AH60" s="190">
        <v>478</v>
      </c>
      <c r="AI60" s="176" t="s">
        <v>33</v>
      </c>
      <c r="AJ60" s="176" t="s">
        <v>33</v>
      </c>
      <c r="AK60" s="190">
        <v>478</v>
      </c>
      <c r="AL60" s="176" t="s">
        <v>33</v>
      </c>
      <c r="AM60" s="176" t="s">
        <v>33</v>
      </c>
      <c r="AN60" s="212">
        <v>0</v>
      </c>
      <c r="AO60" s="176" t="s">
        <v>33</v>
      </c>
      <c r="AP60" s="176" t="s">
        <v>33</v>
      </c>
      <c r="AQ60" s="212">
        <v>478</v>
      </c>
      <c r="AR60" s="176" t="s">
        <v>33</v>
      </c>
      <c r="AS60" s="176" t="s">
        <v>33</v>
      </c>
      <c r="AT60" s="212">
        <v>2009</v>
      </c>
      <c r="AU60" s="176" t="s">
        <v>33</v>
      </c>
      <c r="AV60" s="176" t="s">
        <v>33</v>
      </c>
      <c r="AW60" s="212">
        <v>2487</v>
      </c>
      <c r="AX60" s="176" t="s">
        <v>33</v>
      </c>
      <c r="AY60" s="176" t="s">
        <v>33</v>
      </c>
      <c r="AZ60" s="212">
        <v>0</v>
      </c>
      <c r="BA60" s="176" t="s">
        <v>33</v>
      </c>
      <c r="BB60" s="176" t="s">
        <v>33</v>
      </c>
      <c r="BC60" s="212">
        <v>2487</v>
      </c>
      <c r="BD60" s="176" t="s">
        <v>33</v>
      </c>
      <c r="BE60" s="176" t="s">
        <v>33</v>
      </c>
      <c r="BF60" s="239">
        <v>0</v>
      </c>
      <c r="BG60" s="238" t="s">
        <v>33</v>
      </c>
      <c r="BH60" s="238" t="s">
        <v>33</v>
      </c>
      <c r="BI60" s="239">
        <v>2487</v>
      </c>
      <c r="BJ60" s="238" t="s">
        <v>33</v>
      </c>
      <c r="BK60" s="239" t="s">
        <v>33</v>
      </c>
      <c r="BL60" s="190">
        <v>793</v>
      </c>
      <c r="BM60" s="190" t="s">
        <v>33</v>
      </c>
      <c r="BN60" s="190" t="s">
        <v>33</v>
      </c>
      <c r="BO60" s="190">
        <v>3280</v>
      </c>
      <c r="BP60" s="190" t="s">
        <v>33</v>
      </c>
      <c r="BQ60" s="190" t="s">
        <v>33</v>
      </c>
      <c r="BR60" s="241">
        <v>1.4999999999999998</v>
      </c>
      <c r="BS60" s="176" t="s">
        <v>33</v>
      </c>
      <c r="BT60" s="176" t="s">
        <v>33</v>
      </c>
    </row>
    <row r="61" spans="1:72" ht="13.5" thickBot="1">
      <c r="A61" s="8"/>
      <c r="C61" s="8"/>
      <c r="E61" s="8"/>
      <c r="F61" s="8"/>
      <c r="G61" s="8"/>
      <c r="H61" s="8"/>
      <c r="I61" s="8"/>
    </row>
    <row r="62" spans="1:72" ht="13.5" thickBot="1">
      <c r="A62" s="234" t="s">
        <v>1</v>
      </c>
      <c r="B62" s="569" t="s">
        <v>759</v>
      </c>
      <c r="C62" s="570"/>
      <c r="D62" s="570"/>
      <c r="E62" s="570"/>
      <c r="F62" s="570"/>
      <c r="G62" s="570"/>
      <c r="H62" s="570"/>
      <c r="I62" s="570"/>
      <c r="J62" s="570"/>
      <c r="K62" s="570"/>
      <c r="L62" s="571"/>
    </row>
    <row r="63" spans="1:72" ht="45.75" customHeight="1" thickBot="1">
      <c r="A63" s="248" t="s">
        <v>4</v>
      </c>
      <c r="B63" s="543" t="s">
        <v>761</v>
      </c>
      <c r="C63" s="548"/>
      <c r="D63" s="548"/>
      <c r="E63" s="548"/>
      <c r="F63" s="548"/>
      <c r="G63" s="548"/>
      <c r="H63" s="548"/>
      <c r="I63" s="548"/>
      <c r="J63" s="548"/>
      <c r="K63" s="548"/>
      <c r="L63" s="549"/>
    </row>
    <row r="64" spans="1:72" ht="13.5" thickBot="1">
      <c r="A64" s="8"/>
      <c r="C64" s="8"/>
      <c r="E64" s="8"/>
      <c r="F64" s="8"/>
      <c r="G64" s="8"/>
      <c r="H64" s="8"/>
      <c r="I64" s="8"/>
    </row>
    <row r="65" spans="1:72" s="133" customFormat="1" ht="63.75" thickBot="1">
      <c r="A65" s="192" t="s">
        <v>7</v>
      </c>
      <c r="B65" s="192" t="s">
        <v>8</v>
      </c>
      <c r="C65" s="249" t="s">
        <v>771</v>
      </c>
      <c r="D65" s="192" t="s">
        <v>11</v>
      </c>
      <c r="E65" s="192" t="s">
        <v>772</v>
      </c>
      <c r="F65" s="250" t="s">
        <v>773</v>
      </c>
      <c r="G65" s="550" t="s">
        <v>774</v>
      </c>
      <c r="H65" s="550"/>
      <c r="I65" s="550"/>
      <c r="J65" s="550" t="s">
        <v>13</v>
      </c>
      <c r="K65" s="550"/>
      <c r="L65" s="550"/>
      <c r="M65" s="550"/>
      <c r="N65" s="550"/>
      <c r="O65" s="550"/>
      <c r="P65" s="550" t="s">
        <v>14</v>
      </c>
      <c r="Q65" s="550"/>
      <c r="R65" s="550"/>
      <c r="S65" s="550"/>
      <c r="T65" s="550"/>
      <c r="U65" s="550"/>
      <c r="V65" s="550" t="s">
        <v>15</v>
      </c>
      <c r="W65" s="550"/>
      <c r="X65" s="550"/>
      <c r="Y65" s="550"/>
      <c r="Z65" s="550"/>
      <c r="AA65" s="550"/>
      <c r="AB65" s="550" t="s">
        <v>16</v>
      </c>
      <c r="AC65" s="550"/>
      <c r="AD65" s="550"/>
      <c r="AE65" s="550"/>
      <c r="AF65" s="550"/>
      <c r="AG65" s="550"/>
      <c r="AH65" s="550" t="s">
        <v>17</v>
      </c>
      <c r="AI65" s="550"/>
      <c r="AJ65" s="550"/>
      <c r="AK65" s="550"/>
      <c r="AL65" s="550"/>
      <c r="AM65" s="550"/>
      <c r="AN65" s="550" t="s">
        <v>18</v>
      </c>
      <c r="AO65" s="550"/>
      <c r="AP65" s="550"/>
      <c r="AQ65" s="550"/>
      <c r="AR65" s="550"/>
      <c r="AS65" s="550"/>
      <c r="AT65" s="550" t="s">
        <v>19</v>
      </c>
      <c r="AU65" s="550"/>
      <c r="AV65" s="550"/>
      <c r="AW65" s="550"/>
      <c r="AX65" s="550"/>
      <c r="AY65" s="550"/>
      <c r="AZ65" s="550" t="s">
        <v>20</v>
      </c>
      <c r="BA65" s="550"/>
      <c r="BB65" s="550"/>
      <c r="BC65" s="550"/>
      <c r="BD65" s="550"/>
      <c r="BE65" s="550"/>
      <c r="BF65" s="550" t="s">
        <v>21</v>
      </c>
      <c r="BG65" s="550"/>
      <c r="BH65" s="550"/>
      <c r="BI65" s="550"/>
      <c r="BJ65" s="550"/>
      <c r="BK65" s="550"/>
      <c r="BL65" s="550" t="s">
        <v>22</v>
      </c>
      <c r="BM65" s="550"/>
      <c r="BN65" s="550"/>
      <c r="BO65" s="550"/>
      <c r="BP65" s="550"/>
      <c r="BQ65" s="550"/>
      <c r="BR65" s="550" t="s">
        <v>775</v>
      </c>
      <c r="BS65" s="550"/>
      <c r="BT65" s="550"/>
    </row>
    <row r="66" spans="1:72" ht="13.5" thickBot="1">
      <c r="A66" s="176"/>
      <c r="B66" s="190"/>
      <c r="C66" s="176"/>
      <c r="D66" s="190"/>
      <c r="E66" s="176"/>
      <c r="F66" s="176"/>
      <c r="G66" s="576"/>
      <c r="H66" s="576"/>
      <c r="I66" s="576"/>
      <c r="J66" s="550" t="s">
        <v>471</v>
      </c>
      <c r="K66" s="550"/>
      <c r="L66" s="550"/>
      <c r="M66" s="550" t="s">
        <v>470</v>
      </c>
      <c r="N66" s="550"/>
      <c r="O66" s="550"/>
      <c r="P66" s="550" t="s">
        <v>471</v>
      </c>
      <c r="Q66" s="550"/>
      <c r="R66" s="550"/>
      <c r="S66" s="550" t="s">
        <v>470</v>
      </c>
      <c r="T66" s="550"/>
      <c r="U66" s="550"/>
      <c r="V66" s="550" t="s">
        <v>471</v>
      </c>
      <c r="W66" s="550"/>
      <c r="X66" s="550"/>
      <c r="Y66" s="550" t="s">
        <v>470</v>
      </c>
      <c r="Z66" s="550"/>
      <c r="AA66" s="550"/>
      <c r="AB66" s="550" t="s">
        <v>471</v>
      </c>
      <c r="AC66" s="550"/>
      <c r="AD66" s="550"/>
      <c r="AE66" s="550" t="s">
        <v>470</v>
      </c>
      <c r="AF66" s="550"/>
      <c r="AG66" s="550"/>
      <c r="AH66" s="550" t="s">
        <v>471</v>
      </c>
      <c r="AI66" s="550"/>
      <c r="AJ66" s="550"/>
      <c r="AK66" s="550" t="s">
        <v>470</v>
      </c>
      <c r="AL66" s="550"/>
      <c r="AM66" s="550"/>
      <c r="AN66" s="550" t="s">
        <v>471</v>
      </c>
      <c r="AO66" s="550"/>
      <c r="AP66" s="550"/>
      <c r="AQ66" s="550" t="s">
        <v>470</v>
      </c>
      <c r="AR66" s="550"/>
      <c r="AS66" s="550"/>
      <c r="AT66" s="550" t="s">
        <v>471</v>
      </c>
      <c r="AU66" s="550"/>
      <c r="AV66" s="550"/>
      <c r="AW66" s="550" t="s">
        <v>470</v>
      </c>
      <c r="AX66" s="550"/>
      <c r="AY66" s="550"/>
      <c r="AZ66" s="550" t="s">
        <v>471</v>
      </c>
      <c r="BA66" s="550"/>
      <c r="BB66" s="550"/>
      <c r="BC66" s="550" t="s">
        <v>470</v>
      </c>
      <c r="BD66" s="550"/>
      <c r="BE66" s="550"/>
      <c r="BF66" s="550" t="s">
        <v>471</v>
      </c>
      <c r="BG66" s="550"/>
      <c r="BH66" s="550"/>
      <c r="BI66" s="550" t="s">
        <v>470</v>
      </c>
      <c r="BJ66" s="550"/>
      <c r="BK66" s="550"/>
      <c r="BL66" s="576" t="s">
        <v>473</v>
      </c>
      <c r="BM66" s="576"/>
      <c r="BN66" s="576"/>
      <c r="BO66" s="576" t="s">
        <v>472</v>
      </c>
      <c r="BP66" s="576"/>
      <c r="BQ66" s="576"/>
      <c r="BR66" s="565"/>
      <c r="BS66" s="565"/>
      <c r="BT66" s="565"/>
    </row>
    <row r="67" spans="1:72" s="37" customFormat="1" ht="13.5" thickBot="1">
      <c r="A67" s="176"/>
      <c r="B67" s="176"/>
      <c r="C67" s="176"/>
      <c r="D67" s="176"/>
      <c r="E67" s="176"/>
      <c r="F67" s="176"/>
      <c r="G67" s="176" t="s">
        <v>26</v>
      </c>
      <c r="H67" s="176" t="s">
        <v>24</v>
      </c>
      <c r="I67" s="176" t="s">
        <v>25</v>
      </c>
      <c r="J67" s="176" t="s">
        <v>26</v>
      </c>
      <c r="K67" s="236" t="s">
        <v>24</v>
      </c>
      <c r="L67" s="236" t="s">
        <v>25</v>
      </c>
      <c r="M67" s="176" t="s">
        <v>26</v>
      </c>
      <c r="N67" s="251" t="s">
        <v>24</v>
      </c>
      <c r="O67" s="176" t="s">
        <v>25</v>
      </c>
      <c r="P67" s="176" t="s">
        <v>26</v>
      </c>
      <c r="Q67" s="236" t="s">
        <v>24</v>
      </c>
      <c r="R67" s="236" t="s">
        <v>25</v>
      </c>
      <c r="S67" s="176" t="s">
        <v>26</v>
      </c>
      <c r="T67" s="251" t="s">
        <v>24</v>
      </c>
      <c r="U67" s="176" t="s">
        <v>25</v>
      </c>
      <c r="V67" s="176" t="s">
        <v>26</v>
      </c>
      <c r="W67" s="236" t="s">
        <v>24</v>
      </c>
      <c r="X67" s="236" t="s">
        <v>25</v>
      </c>
      <c r="Y67" s="176" t="s">
        <v>26</v>
      </c>
      <c r="Z67" s="251" t="s">
        <v>24</v>
      </c>
      <c r="AA67" s="176" t="s">
        <v>25</v>
      </c>
      <c r="AB67" s="176" t="s">
        <v>26</v>
      </c>
      <c r="AC67" s="236" t="s">
        <v>24</v>
      </c>
      <c r="AD67" s="236" t="s">
        <v>25</v>
      </c>
      <c r="AE67" s="176" t="s">
        <v>26</v>
      </c>
      <c r="AF67" s="251" t="s">
        <v>24</v>
      </c>
      <c r="AG67" s="176" t="s">
        <v>25</v>
      </c>
      <c r="AH67" s="176" t="s">
        <v>26</v>
      </c>
      <c r="AI67" s="236" t="s">
        <v>24</v>
      </c>
      <c r="AJ67" s="236" t="s">
        <v>25</v>
      </c>
      <c r="AK67" s="176" t="s">
        <v>26</v>
      </c>
      <c r="AL67" s="251" t="s">
        <v>24</v>
      </c>
      <c r="AM67" s="176" t="s">
        <v>25</v>
      </c>
      <c r="AN67" s="176" t="s">
        <v>26</v>
      </c>
      <c r="AO67" s="236" t="s">
        <v>24</v>
      </c>
      <c r="AP67" s="236" t="s">
        <v>25</v>
      </c>
      <c r="AQ67" s="211" t="s">
        <v>26</v>
      </c>
      <c r="AR67" s="251" t="s">
        <v>24</v>
      </c>
      <c r="AS67" s="176" t="s">
        <v>25</v>
      </c>
      <c r="AT67" s="176" t="s">
        <v>26</v>
      </c>
      <c r="AU67" s="236" t="s">
        <v>24</v>
      </c>
      <c r="AV67" s="236" t="s">
        <v>25</v>
      </c>
      <c r="AW67" s="176" t="s">
        <v>26</v>
      </c>
      <c r="AX67" s="251" t="s">
        <v>24</v>
      </c>
      <c r="AY67" s="176" t="s">
        <v>25</v>
      </c>
      <c r="AZ67" s="176" t="s">
        <v>26</v>
      </c>
      <c r="BA67" s="236" t="s">
        <v>24</v>
      </c>
      <c r="BB67" s="236" t="s">
        <v>25</v>
      </c>
      <c r="BC67" s="176" t="s">
        <v>26</v>
      </c>
      <c r="BD67" s="251" t="s">
        <v>24</v>
      </c>
      <c r="BE67" s="176" t="s">
        <v>25</v>
      </c>
      <c r="BF67" s="252" t="s">
        <v>26</v>
      </c>
      <c r="BG67" s="188" t="s">
        <v>24</v>
      </c>
      <c r="BH67" s="188" t="s">
        <v>25</v>
      </c>
      <c r="BI67" s="252" t="s">
        <v>26</v>
      </c>
      <c r="BJ67" s="189" t="s">
        <v>24</v>
      </c>
      <c r="BK67" s="252" t="s">
        <v>25</v>
      </c>
      <c r="BL67" s="176" t="s">
        <v>26</v>
      </c>
      <c r="BM67" s="236" t="s">
        <v>24</v>
      </c>
      <c r="BN67" s="236" t="s">
        <v>25</v>
      </c>
      <c r="BO67" s="176" t="s">
        <v>26</v>
      </c>
      <c r="BP67" s="251" t="s">
        <v>24</v>
      </c>
      <c r="BQ67" s="176" t="s">
        <v>25</v>
      </c>
      <c r="BR67" s="176" t="s">
        <v>26</v>
      </c>
      <c r="BS67" s="176" t="s">
        <v>24</v>
      </c>
      <c r="BT67" s="176" t="s">
        <v>25</v>
      </c>
    </row>
    <row r="68" spans="1:72" ht="39" thickBot="1">
      <c r="A68" s="176">
        <v>42</v>
      </c>
      <c r="B68" s="190" t="s">
        <v>794</v>
      </c>
      <c r="C68" s="176" t="s">
        <v>520</v>
      </c>
      <c r="D68" s="190" t="s">
        <v>725</v>
      </c>
      <c r="E68" s="176" t="s">
        <v>777</v>
      </c>
      <c r="F68" s="176" t="s">
        <v>777</v>
      </c>
      <c r="G68" s="176">
        <v>2671</v>
      </c>
      <c r="H68" s="176" t="s">
        <v>33</v>
      </c>
      <c r="I68" s="176" t="s">
        <v>33</v>
      </c>
      <c r="J68" s="190">
        <v>0</v>
      </c>
      <c r="K68" s="176" t="s">
        <v>33</v>
      </c>
      <c r="L68" s="176" t="s">
        <v>33</v>
      </c>
      <c r="M68" s="190">
        <v>0</v>
      </c>
      <c r="N68" s="176" t="s">
        <v>33</v>
      </c>
      <c r="O68" s="176" t="s">
        <v>33</v>
      </c>
      <c r="P68" s="190">
        <v>0</v>
      </c>
      <c r="Q68" s="176" t="s">
        <v>33</v>
      </c>
      <c r="R68" s="176" t="s">
        <v>33</v>
      </c>
      <c r="S68" s="190">
        <v>0</v>
      </c>
      <c r="T68" s="176" t="s">
        <v>33</v>
      </c>
      <c r="U68" s="176" t="s">
        <v>33</v>
      </c>
      <c r="V68" s="190">
        <v>0</v>
      </c>
      <c r="W68" s="176" t="s">
        <v>33</v>
      </c>
      <c r="X68" s="176" t="s">
        <v>33</v>
      </c>
      <c r="Y68" s="190">
        <v>0</v>
      </c>
      <c r="Z68" s="176" t="s">
        <v>33</v>
      </c>
      <c r="AA68" s="176" t="s">
        <v>33</v>
      </c>
      <c r="AB68" s="190">
        <v>29</v>
      </c>
      <c r="AC68" s="176" t="s">
        <v>33</v>
      </c>
      <c r="AD68" s="176" t="s">
        <v>33</v>
      </c>
      <c r="AE68" s="190">
        <v>29</v>
      </c>
      <c r="AF68" s="176" t="s">
        <v>33</v>
      </c>
      <c r="AG68" s="176" t="s">
        <v>33</v>
      </c>
      <c r="AH68" s="190">
        <v>63</v>
      </c>
      <c r="AI68" s="176" t="s">
        <v>33</v>
      </c>
      <c r="AJ68" s="176" t="s">
        <v>33</v>
      </c>
      <c r="AK68" s="190">
        <v>92</v>
      </c>
      <c r="AL68" s="176" t="s">
        <v>33</v>
      </c>
      <c r="AM68" s="176" t="s">
        <v>33</v>
      </c>
      <c r="AN68" s="190">
        <v>328</v>
      </c>
      <c r="AO68" s="176" t="s">
        <v>33</v>
      </c>
      <c r="AP68" s="176" t="s">
        <v>33</v>
      </c>
      <c r="AQ68" s="212">
        <v>420</v>
      </c>
      <c r="AR68" s="176" t="s">
        <v>33</v>
      </c>
      <c r="AS68" s="176" t="s">
        <v>33</v>
      </c>
      <c r="AT68" s="212">
        <v>649</v>
      </c>
      <c r="AU68" s="176" t="s">
        <v>33</v>
      </c>
      <c r="AV68" s="176" t="s">
        <v>33</v>
      </c>
      <c r="AW68" s="190">
        <v>1069</v>
      </c>
      <c r="AX68" s="176" t="s">
        <v>33</v>
      </c>
      <c r="AY68" s="176" t="s">
        <v>33</v>
      </c>
      <c r="AZ68" s="212">
        <v>1245</v>
      </c>
      <c r="BA68" s="176" t="s">
        <v>33</v>
      </c>
      <c r="BB68" s="176" t="s">
        <v>33</v>
      </c>
      <c r="BC68" s="190">
        <v>2314</v>
      </c>
      <c r="BD68" s="176" t="s">
        <v>33</v>
      </c>
      <c r="BE68" s="176" t="s">
        <v>33</v>
      </c>
      <c r="BF68" s="239">
        <v>513</v>
      </c>
      <c r="BG68" s="238" t="s">
        <v>33</v>
      </c>
      <c r="BH68" s="238" t="s">
        <v>33</v>
      </c>
      <c r="BI68" s="239">
        <v>2827</v>
      </c>
      <c r="BJ68" s="238" t="s">
        <v>33</v>
      </c>
      <c r="BK68" s="239" t="s">
        <v>33</v>
      </c>
      <c r="BL68" s="190">
        <v>686</v>
      </c>
      <c r="BM68" s="190" t="s">
        <v>33</v>
      </c>
      <c r="BN68" s="190" t="s">
        <v>33</v>
      </c>
      <c r="BO68" s="190">
        <v>3513</v>
      </c>
      <c r="BP68" s="190" t="s">
        <v>33</v>
      </c>
      <c r="BQ68" s="190" t="s">
        <v>33</v>
      </c>
      <c r="BR68" s="241">
        <v>1.3152377386746537</v>
      </c>
      <c r="BS68" s="176" t="s">
        <v>33</v>
      </c>
      <c r="BT68" s="176" t="s">
        <v>33</v>
      </c>
    </row>
    <row r="69" spans="1:72" ht="53.25" customHeight="1" thickBot="1">
      <c r="A69" s="176">
        <v>43</v>
      </c>
      <c r="B69" s="190" t="s">
        <v>795</v>
      </c>
      <c r="C69" s="176" t="s">
        <v>520</v>
      </c>
      <c r="D69" s="190" t="s">
        <v>725</v>
      </c>
      <c r="E69" s="176" t="s">
        <v>777</v>
      </c>
      <c r="F69" s="176" t="s">
        <v>777</v>
      </c>
      <c r="G69" s="176">
        <v>57</v>
      </c>
      <c r="H69" s="176" t="s">
        <v>33</v>
      </c>
      <c r="I69" s="176" t="s">
        <v>33</v>
      </c>
      <c r="J69" s="190">
        <v>0</v>
      </c>
      <c r="K69" s="176" t="s">
        <v>33</v>
      </c>
      <c r="L69" s="176" t="s">
        <v>33</v>
      </c>
      <c r="M69" s="190">
        <v>0</v>
      </c>
      <c r="N69" s="176" t="s">
        <v>33</v>
      </c>
      <c r="O69" s="176" t="s">
        <v>33</v>
      </c>
      <c r="P69" s="190">
        <v>0</v>
      </c>
      <c r="Q69" s="176" t="s">
        <v>33</v>
      </c>
      <c r="R69" s="176" t="s">
        <v>33</v>
      </c>
      <c r="S69" s="190">
        <v>0</v>
      </c>
      <c r="T69" s="176" t="s">
        <v>33</v>
      </c>
      <c r="U69" s="176" t="s">
        <v>33</v>
      </c>
      <c r="V69" s="190">
        <v>0</v>
      </c>
      <c r="W69" s="176" t="s">
        <v>33</v>
      </c>
      <c r="X69" s="176" t="s">
        <v>33</v>
      </c>
      <c r="Y69" s="190">
        <v>0</v>
      </c>
      <c r="Z69" s="176" t="s">
        <v>33</v>
      </c>
      <c r="AA69" s="176" t="s">
        <v>33</v>
      </c>
      <c r="AB69" s="190">
        <v>0</v>
      </c>
      <c r="AC69" s="176" t="s">
        <v>33</v>
      </c>
      <c r="AD69" s="176" t="s">
        <v>33</v>
      </c>
      <c r="AE69" s="190">
        <v>0</v>
      </c>
      <c r="AF69" s="176" t="s">
        <v>33</v>
      </c>
      <c r="AG69" s="176" t="s">
        <v>33</v>
      </c>
      <c r="AH69" s="190">
        <v>0</v>
      </c>
      <c r="AI69" s="176" t="s">
        <v>33</v>
      </c>
      <c r="AJ69" s="176" t="s">
        <v>33</v>
      </c>
      <c r="AK69" s="190">
        <v>0</v>
      </c>
      <c r="AL69" s="176" t="s">
        <v>33</v>
      </c>
      <c r="AM69" s="176" t="s">
        <v>33</v>
      </c>
      <c r="AN69" s="190">
        <v>0</v>
      </c>
      <c r="AO69" s="176" t="s">
        <v>33</v>
      </c>
      <c r="AP69" s="176" t="s">
        <v>33</v>
      </c>
      <c r="AQ69" s="212">
        <v>0</v>
      </c>
      <c r="AR69" s="176" t="s">
        <v>33</v>
      </c>
      <c r="AS69" s="176" t="s">
        <v>33</v>
      </c>
      <c r="AT69" s="212">
        <v>50</v>
      </c>
      <c r="AU69" s="176" t="s">
        <v>33</v>
      </c>
      <c r="AV69" s="176" t="s">
        <v>33</v>
      </c>
      <c r="AW69" s="190">
        <v>50</v>
      </c>
      <c r="AX69" s="176" t="s">
        <v>33</v>
      </c>
      <c r="AY69" s="176" t="s">
        <v>33</v>
      </c>
      <c r="AZ69" s="212">
        <v>10</v>
      </c>
      <c r="BA69" s="176" t="s">
        <v>33</v>
      </c>
      <c r="BB69" s="176" t="s">
        <v>33</v>
      </c>
      <c r="BC69" s="190">
        <v>60</v>
      </c>
      <c r="BD69" s="176" t="s">
        <v>33</v>
      </c>
      <c r="BE69" s="176" t="s">
        <v>33</v>
      </c>
      <c r="BF69" s="239">
        <v>127</v>
      </c>
      <c r="BG69" s="238" t="s">
        <v>33</v>
      </c>
      <c r="BH69" s="238" t="s">
        <v>33</v>
      </c>
      <c r="BI69" s="239">
        <v>187</v>
      </c>
      <c r="BJ69" s="238" t="s">
        <v>33</v>
      </c>
      <c r="BK69" s="239" t="s">
        <v>33</v>
      </c>
      <c r="BL69" s="190">
        <v>59</v>
      </c>
      <c r="BM69" s="190" t="s">
        <v>33</v>
      </c>
      <c r="BN69" s="190" t="s">
        <v>33</v>
      </c>
      <c r="BO69" s="190">
        <v>246</v>
      </c>
      <c r="BP69" s="190" t="s">
        <v>33</v>
      </c>
      <c r="BQ69" s="190" t="s">
        <v>33</v>
      </c>
      <c r="BR69" s="241">
        <v>4.3157894736842106</v>
      </c>
      <c r="BS69" s="176" t="s">
        <v>33</v>
      </c>
      <c r="BT69" s="176" t="s">
        <v>33</v>
      </c>
    </row>
    <row r="70" spans="1:72" ht="13.5" thickBot="1">
      <c r="A70" s="8"/>
      <c r="C70" s="8"/>
      <c r="E70" s="8"/>
      <c r="F70" s="8"/>
      <c r="G70" s="8"/>
      <c r="H70" s="8"/>
      <c r="I70" s="8"/>
    </row>
    <row r="71" spans="1:72" ht="13.5" thickBot="1">
      <c r="A71" s="234" t="s">
        <v>1</v>
      </c>
      <c r="B71" s="569" t="s">
        <v>759</v>
      </c>
      <c r="C71" s="570"/>
      <c r="D71" s="570"/>
      <c r="E71" s="570"/>
      <c r="F71" s="570"/>
      <c r="G71" s="570"/>
      <c r="H71" s="570"/>
      <c r="I71" s="570"/>
      <c r="J71" s="570"/>
      <c r="K71" s="570"/>
      <c r="L71" s="571"/>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245"/>
      <c r="AR71" s="8"/>
      <c r="AS71" s="8"/>
      <c r="AT71" s="8"/>
      <c r="AU71" s="8"/>
      <c r="AV71" s="8"/>
      <c r="AW71" s="8"/>
      <c r="AX71" s="8"/>
      <c r="AY71" s="8"/>
      <c r="AZ71" s="8"/>
      <c r="BA71" s="8"/>
      <c r="BB71" s="8"/>
      <c r="BC71" s="8"/>
      <c r="BD71" s="8"/>
      <c r="BE71" s="8"/>
      <c r="BF71" s="246"/>
      <c r="BG71" s="59"/>
      <c r="BH71" s="59"/>
      <c r="BI71" s="246"/>
      <c r="BJ71" s="59"/>
      <c r="BK71" s="246"/>
      <c r="BL71" s="8"/>
      <c r="BM71" s="8"/>
      <c r="BN71" s="8"/>
      <c r="BO71" s="8"/>
      <c r="BP71" s="8"/>
      <c r="BQ71" s="8"/>
      <c r="BR71" s="8"/>
      <c r="BS71" s="8"/>
      <c r="BT71" s="8"/>
    </row>
    <row r="72" spans="1:72" ht="41.25" customHeight="1" thickBot="1">
      <c r="A72" s="248" t="s">
        <v>4</v>
      </c>
      <c r="B72" s="543" t="s">
        <v>762</v>
      </c>
      <c r="C72" s="548"/>
      <c r="D72" s="548"/>
      <c r="E72" s="548"/>
      <c r="F72" s="548"/>
      <c r="G72" s="548"/>
      <c r="H72" s="548"/>
      <c r="I72" s="548"/>
      <c r="J72" s="548"/>
      <c r="K72" s="548"/>
      <c r="L72" s="549"/>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245"/>
      <c r="AR72" s="8"/>
      <c r="AS72" s="8"/>
      <c r="AT72" s="8"/>
      <c r="AU72" s="8"/>
      <c r="AV72" s="8"/>
      <c r="AW72" s="8"/>
      <c r="AX72" s="8"/>
      <c r="AY72" s="8"/>
      <c r="AZ72" s="8"/>
      <c r="BA72" s="8"/>
      <c r="BB72" s="8"/>
      <c r="BC72" s="8"/>
      <c r="BD72" s="8"/>
      <c r="BE72" s="8"/>
      <c r="BF72" s="246"/>
      <c r="BG72" s="59"/>
      <c r="BH72" s="59"/>
      <c r="BI72" s="246"/>
      <c r="BJ72" s="59"/>
      <c r="BK72" s="246"/>
      <c r="BL72" s="8"/>
      <c r="BM72" s="8"/>
      <c r="BN72" s="8"/>
      <c r="BO72" s="8"/>
      <c r="BP72" s="8"/>
      <c r="BQ72" s="8"/>
      <c r="BR72" s="8"/>
      <c r="BS72" s="8"/>
      <c r="BT72" s="8"/>
    </row>
    <row r="73" spans="1:72" ht="13.5" thickBot="1">
      <c r="A73" s="8"/>
      <c r="C73" s="8"/>
      <c r="E73" s="8"/>
      <c r="F73" s="8"/>
      <c r="G73" s="8"/>
      <c r="H73" s="8"/>
      <c r="I73" s="8"/>
    </row>
    <row r="74" spans="1:72" s="133" customFormat="1" ht="63.75" thickBot="1">
      <c r="A74" s="192" t="s">
        <v>7</v>
      </c>
      <c r="B74" s="192" t="s">
        <v>8</v>
      </c>
      <c r="C74" s="249" t="s">
        <v>771</v>
      </c>
      <c r="D74" s="192" t="s">
        <v>11</v>
      </c>
      <c r="E74" s="192" t="s">
        <v>772</v>
      </c>
      <c r="F74" s="250" t="s">
        <v>773</v>
      </c>
      <c r="G74" s="550" t="s">
        <v>774</v>
      </c>
      <c r="H74" s="550"/>
      <c r="I74" s="550"/>
      <c r="J74" s="550" t="s">
        <v>13</v>
      </c>
      <c r="K74" s="550"/>
      <c r="L74" s="550"/>
      <c r="M74" s="550"/>
      <c r="N74" s="550"/>
      <c r="O74" s="550"/>
      <c r="P74" s="550" t="s">
        <v>14</v>
      </c>
      <c r="Q74" s="550"/>
      <c r="R74" s="550"/>
      <c r="S74" s="550"/>
      <c r="T74" s="550"/>
      <c r="U74" s="550"/>
      <c r="V74" s="550" t="s">
        <v>15</v>
      </c>
      <c r="W74" s="550"/>
      <c r="X74" s="550"/>
      <c r="Y74" s="550"/>
      <c r="Z74" s="550"/>
      <c r="AA74" s="550"/>
      <c r="AB74" s="550" t="s">
        <v>16</v>
      </c>
      <c r="AC74" s="550"/>
      <c r="AD74" s="550"/>
      <c r="AE74" s="550"/>
      <c r="AF74" s="550"/>
      <c r="AG74" s="550"/>
      <c r="AH74" s="550" t="s">
        <v>17</v>
      </c>
      <c r="AI74" s="550"/>
      <c r="AJ74" s="550"/>
      <c r="AK74" s="550"/>
      <c r="AL74" s="550"/>
      <c r="AM74" s="550"/>
      <c r="AN74" s="550" t="s">
        <v>18</v>
      </c>
      <c r="AO74" s="550"/>
      <c r="AP74" s="550"/>
      <c r="AQ74" s="550"/>
      <c r="AR74" s="550"/>
      <c r="AS74" s="550"/>
      <c r="AT74" s="550" t="s">
        <v>19</v>
      </c>
      <c r="AU74" s="550"/>
      <c r="AV74" s="550"/>
      <c r="AW74" s="550"/>
      <c r="AX74" s="550"/>
      <c r="AY74" s="550"/>
      <c r="AZ74" s="550" t="s">
        <v>20</v>
      </c>
      <c r="BA74" s="550"/>
      <c r="BB74" s="550"/>
      <c r="BC74" s="550"/>
      <c r="BD74" s="550"/>
      <c r="BE74" s="550"/>
      <c r="BF74" s="550" t="s">
        <v>21</v>
      </c>
      <c r="BG74" s="550"/>
      <c r="BH74" s="550"/>
      <c r="BI74" s="550"/>
      <c r="BJ74" s="550"/>
      <c r="BK74" s="550"/>
      <c r="BL74" s="550" t="s">
        <v>22</v>
      </c>
      <c r="BM74" s="550"/>
      <c r="BN74" s="550"/>
      <c r="BO74" s="550"/>
      <c r="BP74" s="550"/>
      <c r="BQ74" s="550"/>
      <c r="BR74" s="550" t="s">
        <v>775</v>
      </c>
      <c r="BS74" s="550"/>
      <c r="BT74" s="550"/>
    </row>
    <row r="75" spans="1:72" ht="13.5" thickBot="1">
      <c r="A75" s="176"/>
      <c r="B75" s="190"/>
      <c r="C75" s="176"/>
      <c r="D75" s="190"/>
      <c r="E75" s="176"/>
      <c r="F75" s="176"/>
      <c r="G75" s="576"/>
      <c r="H75" s="576"/>
      <c r="I75" s="576"/>
      <c r="J75" s="550" t="s">
        <v>471</v>
      </c>
      <c r="K75" s="550"/>
      <c r="L75" s="550"/>
      <c r="M75" s="550" t="s">
        <v>470</v>
      </c>
      <c r="N75" s="550"/>
      <c r="O75" s="550"/>
      <c r="P75" s="550" t="s">
        <v>471</v>
      </c>
      <c r="Q75" s="550"/>
      <c r="R75" s="550"/>
      <c r="S75" s="550" t="s">
        <v>470</v>
      </c>
      <c r="T75" s="550"/>
      <c r="U75" s="550"/>
      <c r="V75" s="550" t="s">
        <v>471</v>
      </c>
      <c r="W75" s="550"/>
      <c r="X75" s="550"/>
      <c r="Y75" s="550" t="s">
        <v>470</v>
      </c>
      <c r="Z75" s="550"/>
      <c r="AA75" s="550"/>
      <c r="AB75" s="550" t="s">
        <v>471</v>
      </c>
      <c r="AC75" s="550"/>
      <c r="AD75" s="550"/>
      <c r="AE75" s="550" t="s">
        <v>470</v>
      </c>
      <c r="AF75" s="550"/>
      <c r="AG75" s="550"/>
      <c r="AH75" s="550" t="s">
        <v>471</v>
      </c>
      <c r="AI75" s="550"/>
      <c r="AJ75" s="550"/>
      <c r="AK75" s="550" t="s">
        <v>470</v>
      </c>
      <c r="AL75" s="550"/>
      <c r="AM75" s="550"/>
      <c r="AN75" s="550" t="s">
        <v>471</v>
      </c>
      <c r="AO75" s="550"/>
      <c r="AP75" s="550"/>
      <c r="AQ75" s="550" t="s">
        <v>470</v>
      </c>
      <c r="AR75" s="550"/>
      <c r="AS75" s="550"/>
      <c r="AT75" s="550" t="s">
        <v>471</v>
      </c>
      <c r="AU75" s="550"/>
      <c r="AV75" s="550"/>
      <c r="AW75" s="550" t="s">
        <v>470</v>
      </c>
      <c r="AX75" s="550"/>
      <c r="AY75" s="550"/>
      <c r="AZ75" s="550" t="s">
        <v>471</v>
      </c>
      <c r="BA75" s="550"/>
      <c r="BB75" s="550"/>
      <c r="BC75" s="550" t="s">
        <v>470</v>
      </c>
      <c r="BD75" s="550"/>
      <c r="BE75" s="550"/>
      <c r="BF75" s="550" t="s">
        <v>471</v>
      </c>
      <c r="BG75" s="550"/>
      <c r="BH75" s="550"/>
      <c r="BI75" s="550" t="s">
        <v>470</v>
      </c>
      <c r="BJ75" s="550"/>
      <c r="BK75" s="550"/>
      <c r="BL75" s="576" t="s">
        <v>473</v>
      </c>
      <c r="BM75" s="576"/>
      <c r="BN75" s="576"/>
      <c r="BO75" s="576" t="s">
        <v>472</v>
      </c>
      <c r="BP75" s="576"/>
      <c r="BQ75" s="576"/>
      <c r="BR75" s="565"/>
      <c r="BS75" s="565"/>
      <c r="BT75" s="565"/>
    </row>
    <row r="76" spans="1:72" s="37" customFormat="1" ht="13.5" thickBot="1">
      <c r="A76" s="176"/>
      <c r="B76" s="176"/>
      <c r="C76" s="176"/>
      <c r="D76" s="176"/>
      <c r="E76" s="176"/>
      <c r="F76" s="176"/>
      <c r="G76" s="176" t="s">
        <v>26</v>
      </c>
      <c r="H76" s="176" t="s">
        <v>24</v>
      </c>
      <c r="I76" s="176" t="s">
        <v>25</v>
      </c>
      <c r="J76" s="176" t="s">
        <v>26</v>
      </c>
      <c r="K76" s="236" t="s">
        <v>24</v>
      </c>
      <c r="L76" s="236" t="s">
        <v>25</v>
      </c>
      <c r="M76" s="176" t="s">
        <v>26</v>
      </c>
      <c r="N76" s="251" t="s">
        <v>24</v>
      </c>
      <c r="O76" s="176" t="s">
        <v>25</v>
      </c>
      <c r="P76" s="176" t="s">
        <v>26</v>
      </c>
      <c r="Q76" s="236" t="s">
        <v>24</v>
      </c>
      <c r="R76" s="236" t="s">
        <v>25</v>
      </c>
      <c r="S76" s="176" t="s">
        <v>26</v>
      </c>
      <c r="T76" s="251" t="s">
        <v>24</v>
      </c>
      <c r="U76" s="176" t="s">
        <v>25</v>
      </c>
      <c r="V76" s="176" t="s">
        <v>26</v>
      </c>
      <c r="W76" s="236" t="s">
        <v>24</v>
      </c>
      <c r="X76" s="236" t="s">
        <v>25</v>
      </c>
      <c r="Y76" s="176" t="s">
        <v>26</v>
      </c>
      <c r="Z76" s="251" t="s">
        <v>24</v>
      </c>
      <c r="AA76" s="176" t="s">
        <v>25</v>
      </c>
      <c r="AB76" s="176" t="s">
        <v>26</v>
      </c>
      <c r="AC76" s="236" t="s">
        <v>24</v>
      </c>
      <c r="AD76" s="236" t="s">
        <v>25</v>
      </c>
      <c r="AE76" s="176" t="s">
        <v>26</v>
      </c>
      <c r="AF76" s="251" t="s">
        <v>24</v>
      </c>
      <c r="AG76" s="176" t="s">
        <v>25</v>
      </c>
      <c r="AH76" s="176" t="s">
        <v>26</v>
      </c>
      <c r="AI76" s="236" t="s">
        <v>24</v>
      </c>
      <c r="AJ76" s="236" t="s">
        <v>25</v>
      </c>
      <c r="AK76" s="176" t="s">
        <v>26</v>
      </c>
      <c r="AL76" s="251" t="s">
        <v>24</v>
      </c>
      <c r="AM76" s="176" t="s">
        <v>25</v>
      </c>
      <c r="AN76" s="176" t="s">
        <v>26</v>
      </c>
      <c r="AO76" s="236" t="s">
        <v>24</v>
      </c>
      <c r="AP76" s="236" t="s">
        <v>25</v>
      </c>
      <c r="AQ76" s="211" t="s">
        <v>26</v>
      </c>
      <c r="AR76" s="251" t="s">
        <v>24</v>
      </c>
      <c r="AS76" s="176" t="s">
        <v>25</v>
      </c>
      <c r="AT76" s="176" t="s">
        <v>26</v>
      </c>
      <c r="AU76" s="236" t="s">
        <v>24</v>
      </c>
      <c r="AV76" s="236" t="s">
        <v>25</v>
      </c>
      <c r="AW76" s="176" t="s">
        <v>26</v>
      </c>
      <c r="AX76" s="251" t="s">
        <v>24</v>
      </c>
      <c r="AY76" s="176" t="s">
        <v>25</v>
      </c>
      <c r="AZ76" s="176" t="s">
        <v>26</v>
      </c>
      <c r="BA76" s="236" t="s">
        <v>24</v>
      </c>
      <c r="BB76" s="236" t="s">
        <v>25</v>
      </c>
      <c r="BC76" s="176" t="s">
        <v>26</v>
      </c>
      <c r="BD76" s="251" t="s">
        <v>24</v>
      </c>
      <c r="BE76" s="176" t="s">
        <v>25</v>
      </c>
      <c r="BF76" s="252" t="s">
        <v>26</v>
      </c>
      <c r="BG76" s="188" t="s">
        <v>24</v>
      </c>
      <c r="BH76" s="188" t="s">
        <v>25</v>
      </c>
      <c r="BI76" s="252" t="s">
        <v>26</v>
      </c>
      <c r="BJ76" s="189" t="s">
        <v>24</v>
      </c>
      <c r="BK76" s="252" t="s">
        <v>25</v>
      </c>
      <c r="BL76" s="176" t="s">
        <v>26</v>
      </c>
      <c r="BM76" s="236" t="s">
        <v>24</v>
      </c>
      <c r="BN76" s="236" t="s">
        <v>25</v>
      </c>
      <c r="BO76" s="176" t="s">
        <v>26</v>
      </c>
      <c r="BP76" s="251" t="s">
        <v>24</v>
      </c>
      <c r="BQ76" s="176" t="s">
        <v>25</v>
      </c>
      <c r="BR76" s="176" t="s">
        <v>26</v>
      </c>
      <c r="BS76" s="176" t="s">
        <v>24</v>
      </c>
      <c r="BT76" s="176" t="s">
        <v>25</v>
      </c>
    </row>
    <row r="77" spans="1:72" ht="26.25" thickBot="1">
      <c r="A77" s="176">
        <v>44</v>
      </c>
      <c r="B77" s="190" t="s">
        <v>796</v>
      </c>
      <c r="C77" s="176" t="s">
        <v>520</v>
      </c>
      <c r="D77" s="190" t="s">
        <v>725</v>
      </c>
      <c r="E77" s="176" t="s">
        <v>777</v>
      </c>
      <c r="F77" s="176" t="s">
        <v>777</v>
      </c>
      <c r="G77" s="176">
        <v>641</v>
      </c>
      <c r="H77" s="176" t="s">
        <v>33</v>
      </c>
      <c r="I77" s="176" t="s">
        <v>33</v>
      </c>
      <c r="J77" s="190">
        <v>0</v>
      </c>
      <c r="K77" s="176" t="s">
        <v>33</v>
      </c>
      <c r="L77" s="176" t="s">
        <v>33</v>
      </c>
      <c r="M77" s="190">
        <v>0</v>
      </c>
      <c r="N77" s="176" t="s">
        <v>33</v>
      </c>
      <c r="O77" s="176" t="s">
        <v>33</v>
      </c>
      <c r="P77" s="190">
        <v>0</v>
      </c>
      <c r="Q77" s="176" t="s">
        <v>33</v>
      </c>
      <c r="R77" s="176" t="s">
        <v>33</v>
      </c>
      <c r="S77" s="190">
        <v>0</v>
      </c>
      <c r="T77" s="176" t="s">
        <v>33</v>
      </c>
      <c r="U77" s="176" t="s">
        <v>33</v>
      </c>
      <c r="V77" s="190">
        <v>0</v>
      </c>
      <c r="W77" s="176" t="s">
        <v>33</v>
      </c>
      <c r="X77" s="176" t="s">
        <v>33</v>
      </c>
      <c r="Y77" s="190">
        <v>0</v>
      </c>
      <c r="Z77" s="176" t="s">
        <v>33</v>
      </c>
      <c r="AA77" s="176" t="s">
        <v>33</v>
      </c>
      <c r="AB77" s="190">
        <v>104</v>
      </c>
      <c r="AC77" s="176" t="s">
        <v>33</v>
      </c>
      <c r="AD77" s="176" t="s">
        <v>33</v>
      </c>
      <c r="AE77" s="190">
        <v>104</v>
      </c>
      <c r="AF77" s="176" t="s">
        <v>33</v>
      </c>
      <c r="AG77" s="176" t="s">
        <v>33</v>
      </c>
      <c r="AH77" s="190">
        <v>138</v>
      </c>
      <c r="AI77" s="176" t="s">
        <v>33</v>
      </c>
      <c r="AJ77" s="176" t="s">
        <v>33</v>
      </c>
      <c r="AK77" s="190">
        <v>242</v>
      </c>
      <c r="AL77" s="176" t="s">
        <v>33</v>
      </c>
      <c r="AM77" s="176" t="s">
        <v>33</v>
      </c>
      <c r="AN77" s="190">
        <v>61</v>
      </c>
      <c r="AO77" s="176" t="s">
        <v>33</v>
      </c>
      <c r="AP77" s="176" t="s">
        <v>33</v>
      </c>
      <c r="AQ77" s="212">
        <v>303</v>
      </c>
      <c r="AR77" s="176" t="s">
        <v>33</v>
      </c>
      <c r="AS77" s="176" t="s">
        <v>33</v>
      </c>
      <c r="AT77" s="212">
        <v>159</v>
      </c>
      <c r="AU77" s="176" t="s">
        <v>33</v>
      </c>
      <c r="AV77" s="176" t="s">
        <v>33</v>
      </c>
      <c r="AW77" s="190">
        <v>462</v>
      </c>
      <c r="AX77" s="176" t="s">
        <v>33</v>
      </c>
      <c r="AY77" s="176" t="s">
        <v>33</v>
      </c>
      <c r="AZ77" s="212">
        <v>173</v>
      </c>
      <c r="BA77" s="176" t="s">
        <v>33</v>
      </c>
      <c r="BB77" s="176" t="s">
        <v>33</v>
      </c>
      <c r="BC77" s="190">
        <v>635</v>
      </c>
      <c r="BD77" s="176" t="s">
        <v>33</v>
      </c>
      <c r="BE77" s="176" t="s">
        <v>33</v>
      </c>
      <c r="BF77" s="239">
        <v>39</v>
      </c>
      <c r="BG77" s="238" t="s">
        <v>33</v>
      </c>
      <c r="BH77" s="238" t="s">
        <v>33</v>
      </c>
      <c r="BI77" s="239">
        <v>674</v>
      </c>
      <c r="BJ77" s="238" t="s">
        <v>33</v>
      </c>
      <c r="BK77" s="239" t="s">
        <v>33</v>
      </c>
      <c r="BL77" s="190">
        <v>0</v>
      </c>
      <c r="BM77" s="190" t="s">
        <v>33</v>
      </c>
      <c r="BN77" s="190" t="s">
        <v>33</v>
      </c>
      <c r="BO77" s="190">
        <v>674</v>
      </c>
      <c r="BP77" s="190" t="s">
        <v>33</v>
      </c>
      <c r="BQ77" s="190" t="s">
        <v>33</v>
      </c>
      <c r="BR77" s="241">
        <v>1.0514820592823713</v>
      </c>
      <c r="BS77" s="176" t="s">
        <v>33</v>
      </c>
      <c r="BT77" s="176" t="s">
        <v>33</v>
      </c>
    </row>
    <row r="78" spans="1:72" ht="39" thickBot="1">
      <c r="A78" s="176">
        <v>45</v>
      </c>
      <c r="B78" s="190" t="s">
        <v>797</v>
      </c>
      <c r="C78" s="176" t="s">
        <v>520</v>
      </c>
      <c r="D78" s="190" t="s">
        <v>725</v>
      </c>
      <c r="E78" s="176" t="s">
        <v>777</v>
      </c>
      <c r="F78" s="176" t="s">
        <v>778</v>
      </c>
      <c r="G78" s="253">
        <v>0.5</v>
      </c>
      <c r="H78" s="176" t="s">
        <v>33</v>
      </c>
      <c r="I78" s="176" t="s">
        <v>33</v>
      </c>
      <c r="J78" s="190">
        <v>0</v>
      </c>
      <c r="K78" s="176" t="s">
        <v>33</v>
      </c>
      <c r="L78" s="176" t="s">
        <v>33</v>
      </c>
      <c r="M78" s="190">
        <v>0</v>
      </c>
      <c r="N78" s="176" t="s">
        <v>33</v>
      </c>
      <c r="O78" s="176" t="s">
        <v>33</v>
      </c>
      <c r="P78" s="190">
        <v>0</v>
      </c>
      <c r="Q78" s="176" t="s">
        <v>33</v>
      </c>
      <c r="R78" s="176" t="s">
        <v>33</v>
      </c>
      <c r="S78" s="190">
        <v>0</v>
      </c>
      <c r="T78" s="176" t="s">
        <v>33</v>
      </c>
      <c r="U78" s="176" t="s">
        <v>33</v>
      </c>
      <c r="V78" s="190">
        <v>0</v>
      </c>
      <c r="W78" s="176" t="s">
        <v>33</v>
      </c>
      <c r="X78" s="176" t="s">
        <v>33</v>
      </c>
      <c r="Y78" s="190">
        <v>0</v>
      </c>
      <c r="Z78" s="176" t="s">
        <v>33</v>
      </c>
      <c r="AA78" s="176" t="s">
        <v>33</v>
      </c>
      <c r="AB78" s="190">
        <v>0</v>
      </c>
      <c r="AC78" s="176" t="s">
        <v>33</v>
      </c>
      <c r="AD78" s="176" t="s">
        <v>33</v>
      </c>
      <c r="AE78" s="190">
        <v>0</v>
      </c>
      <c r="AF78" s="176" t="s">
        <v>33</v>
      </c>
      <c r="AG78" s="176" t="s">
        <v>33</v>
      </c>
      <c r="AH78" s="190">
        <v>140</v>
      </c>
      <c r="AI78" s="176" t="s">
        <v>33</v>
      </c>
      <c r="AJ78" s="176" t="s">
        <v>33</v>
      </c>
      <c r="AK78" s="190">
        <v>140</v>
      </c>
      <c r="AL78" s="176" t="s">
        <v>33</v>
      </c>
      <c r="AM78" s="176" t="s">
        <v>33</v>
      </c>
      <c r="AN78" s="190">
        <v>0</v>
      </c>
      <c r="AO78" s="176" t="s">
        <v>33</v>
      </c>
      <c r="AP78" s="176" t="s">
        <v>33</v>
      </c>
      <c r="AQ78" s="212">
        <v>140</v>
      </c>
      <c r="AR78" s="176" t="s">
        <v>33</v>
      </c>
      <c r="AS78" s="176" t="s">
        <v>33</v>
      </c>
      <c r="AT78" s="212">
        <v>126</v>
      </c>
      <c r="AU78" s="176" t="s">
        <v>33</v>
      </c>
      <c r="AV78" s="176" t="s">
        <v>33</v>
      </c>
      <c r="AW78" s="190">
        <v>266</v>
      </c>
      <c r="AX78" s="176" t="s">
        <v>33</v>
      </c>
      <c r="AY78" s="176" t="s">
        <v>33</v>
      </c>
      <c r="AZ78" s="212">
        <v>0</v>
      </c>
      <c r="BA78" s="176" t="s">
        <v>33</v>
      </c>
      <c r="BB78" s="176" t="s">
        <v>33</v>
      </c>
      <c r="BC78" s="190">
        <v>266</v>
      </c>
      <c r="BD78" s="176" t="s">
        <v>33</v>
      </c>
      <c r="BE78" s="176" t="s">
        <v>33</v>
      </c>
      <c r="BF78" s="239">
        <v>0</v>
      </c>
      <c r="BG78" s="238" t="s">
        <v>33</v>
      </c>
      <c r="BH78" s="238" t="s">
        <v>33</v>
      </c>
      <c r="BI78" s="239">
        <v>266</v>
      </c>
      <c r="BJ78" s="238" t="s">
        <v>33</v>
      </c>
      <c r="BK78" s="239" t="s">
        <v>33</v>
      </c>
      <c r="BL78" s="190">
        <v>0</v>
      </c>
      <c r="BM78" s="190" t="s">
        <v>33</v>
      </c>
      <c r="BN78" s="190" t="s">
        <v>33</v>
      </c>
      <c r="BO78" s="190">
        <v>266</v>
      </c>
      <c r="BP78" s="190" t="s">
        <v>33</v>
      </c>
      <c r="BQ78" s="190" t="s">
        <v>33</v>
      </c>
      <c r="BR78" s="241">
        <v>1.722</v>
      </c>
      <c r="BS78" s="176" t="s">
        <v>33</v>
      </c>
      <c r="BT78" s="176" t="s">
        <v>33</v>
      </c>
    </row>
    <row r="79" spans="1:72" ht="51.75" thickBot="1">
      <c r="A79" s="176">
        <v>46</v>
      </c>
      <c r="B79" s="190" t="s">
        <v>798</v>
      </c>
      <c r="C79" s="176" t="s">
        <v>520</v>
      </c>
      <c r="D79" s="190" t="s">
        <v>725</v>
      </c>
      <c r="E79" s="176" t="s">
        <v>777</v>
      </c>
      <c r="F79" s="176" t="s">
        <v>778</v>
      </c>
      <c r="G79" s="253">
        <v>0.2</v>
      </c>
      <c r="H79" s="176" t="s">
        <v>33</v>
      </c>
      <c r="I79" s="176" t="s">
        <v>33</v>
      </c>
      <c r="J79" s="190">
        <v>0</v>
      </c>
      <c r="K79" s="176" t="s">
        <v>33</v>
      </c>
      <c r="L79" s="176" t="s">
        <v>33</v>
      </c>
      <c r="M79" s="190">
        <v>0</v>
      </c>
      <c r="N79" s="176" t="s">
        <v>33</v>
      </c>
      <c r="O79" s="176" t="s">
        <v>33</v>
      </c>
      <c r="P79" s="190">
        <v>0</v>
      </c>
      <c r="Q79" s="176" t="s">
        <v>33</v>
      </c>
      <c r="R79" s="176" t="s">
        <v>33</v>
      </c>
      <c r="S79" s="190">
        <v>0</v>
      </c>
      <c r="T79" s="176" t="s">
        <v>33</v>
      </c>
      <c r="U79" s="176" t="s">
        <v>33</v>
      </c>
      <c r="V79" s="190">
        <v>0</v>
      </c>
      <c r="W79" s="176" t="s">
        <v>33</v>
      </c>
      <c r="X79" s="176" t="s">
        <v>33</v>
      </c>
      <c r="Y79" s="190">
        <v>0</v>
      </c>
      <c r="Z79" s="176" t="s">
        <v>33</v>
      </c>
      <c r="AA79" s="176" t="s">
        <v>33</v>
      </c>
      <c r="AB79" s="190">
        <v>107</v>
      </c>
      <c r="AC79" s="176" t="s">
        <v>33</v>
      </c>
      <c r="AD79" s="176" t="s">
        <v>33</v>
      </c>
      <c r="AE79" s="190">
        <v>107</v>
      </c>
      <c r="AF79" s="176" t="s">
        <v>33</v>
      </c>
      <c r="AG79" s="176" t="s">
        <v>33</v>
      </c>
      <c r="AH79" s="190">
        <v>50</v>
      </c>
      <c r="AI79" s="176" t="s">
        <v>33</v>
      </c>
      <c r="AJ79" s="176" t="s">
        <v>33</v>
      </c>
      <c r="AK79" s="190">
        <v>157</v>
      </c>
      <c r="AL79" s="176" t="s">
        <v>33</v>
      </c>
      <c r="AM79" s="176" t="s">
        <v>33</v>
      </c>
      <c r="AN79" s="190">
        <v>47</v>
      </c>
      <c r="AO79" s="176" t="s">
        <v>33</v>
      </c>
      <c r="AP79" s="176" t="s">
        <v>33</v>
      </c>
      <c r="AQ79" s="212">
        <v>204</v>
      </c>
      <c r="AR79" s="176" t="s">
        <v>33</v>
      </c>
      <c r="AS79" s="176" t="s">
        <v>33</v>
      </c>
      <c r="AT79" s="212">
        <v>155</v>
      </c>
      <c r="AU79" s="176" t="s">
        <v>33</v>
      </c>
      <c r="AV79" s="176" t="s">
        <v>33</v>
      </c>
      <c r="AW79" s="190">
        <v>359</v>
      </c>
      <c r="AX79" s="176" t="s">
        <v>33</v>
      </c>
      <c r="AY79" s="176" t="s">
        <v>33</v>
      </c>
      <c r="AZ79" s="212">
        <v>167</v>
      </c>
      <c r="BA79" s="176" t="s">
        <v>33</v>
      </c>
      <c r="BB79" s="176" t="s">
        <v>33</v>
      </c>
      <c r="BC79" s="190">
        <v>526</v>
      </c>
      <c r="BD79" s="176" t="s">
        <v>33</v>
      </c>
      <c r="BE79" s="176" t="s">
        <v>33</v>
      </c>
      <c r="BF79" s="239">
        <v>59</v>
      </c>
      <c r="BG79" s="238" t="s">
        <v>33</v>
      </c>
      <c r="BH79" s="238" t="s">
        <v>33</v>
      </c>
      <c r="BI79" s="239">
        <v>585</v>
      </c>
      <c r="BJ79" s="238" t="s">
        <v>33</v>
      </c>
      <c r="BK79" s="239" t="s">
        <v>33</v>
      </c>
      <c r="BL79" s="190">
        <v>386</v>
      </c>
      <c r="BM79" s="190" t="s">
        <v>33</v>
      </c>
      <c r="BN79" s="190" t="s">
        <v>33</v>
      </c>
      <c r="BO79" s="190">
        <v>971</v>
      </c>
      <c r="BP79" s="190" t="s">
        <v>33</v>
      </c>
      <c r="BQ79" s="190" t="s">
        <v>33</v>
      </c>
      <c r="BR79" s="241">
        <v>1.6060205094277207</v>
      </c>
      <c r="BS79" s="176" t="s">
        <v>33</v>
      </c>
      <c r="BT79" s="176" t="s">
        <v>33</v>
      </c>
    </row>
    <row r="80" spans="1:72" ht="13.5" thickBot="1">
      <c r="A80" s="8"/>
      <c r="C80" s="8"/>
      <c r="E80" s="8"/>
      <c r="F80" s="8"/>
      <c r="G80" s="8"/>
      <c r="H80" s="8"/>
      <c r="I80" s="8"/>
    </row>
    <row r="81" spans="1:72" ht="13.5" thickBot="1">
      <c r="A81" s="234" t="s">
        <v>1</v>
      </c>
      <c r="B81" s="569" t="s">
        <v>763</v>
      </c>
      <c r="C81" s="570"/>
      <c r="D81" s="570"/>
      <c r="E81" s="570"/>
      <c r="F81" s="570"/>
      <c r="G81" s="570"/>
      <c r="H81" s="570"/>
      <c r="I81" s="570"/>
      <c r="J81" s="570"/>
      <c r="K81" s="570"/>
      <c r="L81" s="571"/>
    </row>
    <row r="82" spans="1:72" ht="53.25" customHeight="1" thickBot="1">
      <c r="A82" s="248" t="s">
        <v>4</v>
      </c>
      <c r="B82" s="543" t="s">
        <v>764</v>
      </c>
      <c r="C82" s="548"/>
      <c r="D82" s="548"/>
      <c r="E82" s="548"/>
      <c r="F82" s="548"/>
      <c r="G82" s="548"/>
      <c r="H82" s="548"/>
      <c r="I82" s="548"/>
      <c r="J82" s="548"/>
      <c r="K82" s="548"/>
      <c r="L82" s="549"/>
    </row>
    <row r="83" spans="1:72" ht="13.5" thickBot="1">
      <c r="A83" s="8"/>
      <c r="C83" s="8"/>
      <c r="E83" s="8"/>
      <c r="F83" s="8"/>
      <c r="G83" s="8"/>
      <c r="H83" s="8"/>
      <c r="I83" s="8"/>
    </row>
    <row r="84" spans="1:72" s="133" customFormat="1" ht="63.75" thickBot="1">
      <c r="A84" s="192" t="s">
        <v>7</v>
      </c>
      <c r="B84" s="192" t="s">
        <v>8</v>
      </c>
      <c r="C84" s="249" t="s">
        <v>771</v>
      </c>
      <c r="D84" s="192" t="s">
        <v>11</v>
      </c>
      <c r="E84" s="192" t="s">
        <v>772</v>
      </c>
      <c r="F84" s="250" t="s">
        <v>773</v>
      </c>
      <c r="G84" s="550" t="s">
        <v>774</v>
      </c>
      <c r="H84" s="550"/>
      <c r="I84" s="550"/>
      <c r="J84" s="550" t="s">
        <v>13</v>
      </c>
      <c r="K84" s="550"/>
      <c r="L84" s="550"/>
      <c r="M84" s="550"/>
      <c r="N84" s="550"/>
      <c r="O84" s="550"/>
      <c r="P84" s="550" t="s">
        <v>14</v>
      </c>
      <c r="Q84" s="550"/>
      <c r="R84" s="550"/>
      <c r="S84" s="550"/>
      <c r="T84" s="550"/>
      <c r="U84" s="550"/>
      <c r="V84" s="550" t="s">
        <v>15</v>
      </c>
      <c r="W84" s="550"/>
      <c r="X84" s="550"/>
      <c r="Y84" s="550"/>
      <c r="Z84" s="550"/>
      <c r="AA84" s="550"/>
      <c r="AB84" s="550" t="s">
        <v>16</v>
      </c>
      <c r="AC84" s="550"/>
      <c r="AD84" s="550"/>
      <c r="AE84" s="550"/>
      <c r="AF84" s="550"/>
      <c r="AG84" s="550"/>
      <c r="AH84" s="550" t="s">
        <v>17</v>
      </c>
      <c r="AI84" s="550"/>
      <c r="AJ84" s="550"/>
      <c r="AK84" s="550"/>
      <c r="AL84" s="550"/>
      <c r="AM84" s="550"/>
      <c r="AN84" s="550" t="s">
        <v>18</v>
      </c>
      <c r="AO84" s="550"/>
      <c r="AP84" s="550"/>
      <c r="AQ84" s="550"/>
      <c r="AR84" s="550"/>
      <c r="AS84" s="550"/>
      <c r="AT84" s="550" t="s">
        <v>19</v>
      </c>
      <c r="AU84" s="550"/>
      <c r="AV84" s="550"/>
      <c r="AW84" s="550"/>
      <c r="AX84" s="550"/>
      <c r="AY84" s="550"/>
      <c r="AZ84" s="550" t="s">
        <v>20</v>
      </c>
      <c r="BA84" s="550"/>
      <c r="BB84" s="550"/>
      <c r="BC84" s="550"/>
      <c r="BD84" s="550"/>
      <c r="BE84" s="550"/>
      <c r="BF84" s="550" t="s">
        <v>21</v>
      </c>
      <c r="BG84" s="550"/>
      <c r="BH84" s="550"/>
      <c r="BI84" s="550"/>
      <c r="BJ84" s="550"/>
      <c r="BK84" s="550"/>
      <c r="BL84" s="550" t="s">
        <v>22</v>
      </c>
      <c r="BM84" s="550"/>
      <c r="BN84" s="550"/>
      <c r="BO84" s="550"/>
      <c r="BP84" s="550"/>
      <c r="BQ84" s="550"/>
      <c r="BR84" s="550" t="s">
        <v>775</v>
      </c>
      <c r="BS84" s="550"/>
      <c r="BT84" s="550"/>
    </row>
    <row r="85" spans="1:72" ht="13.5" thickBot="1">
      <c r="A85" s="176"/>
      <c r="B85" s="190"/>
      <c r="C85" s="176"/>
      <c r="D85" s="190"/>
      <c r="E85" s="176"/>
      <c r="F85" s="176"/>
      <c r="G85" s="576"/>
      <c r="H85" s="576"/>
      <c r="I85" s="576"/>
      <c r="J85" s="550" t="s">
        <v>471</v>
      </c>
      <c r="K85" s="550"/>
      <c r="L85" s="550"/>
      <c r="M85" s="550" t="s">
        <v>470</v>
      </c>
      <c r="N85" s="550"/>
      <c r="O85" s="550"/>
      <c r="P85" s="550" t="s">
        <v>471</v>
      </c>
      <c r="Q85" s="550"/>
      <c r="R85" s="550"/>
      <c r="S85" s="550" t="s">
        <v>470</v>
      </c>
      <c r="T85" s="550"/>
      <c r="U85" s="550"/>
      <c r="V85" s="550" t="s">
        <v>471</v>
      </c>
      <c r="W85" s="550"/>
      <c r="X85" s="550"/>
      <c r="Y85" s="550" t="s">
        <v>470</v>
      </c>
      <c r="Z85" s="550"/>
      <c r="AA85" s="550"/>
      <c r="AB85" s="550" t="s">
        <v>471</v>
      </c>
      <c r="AC85" s="550"/>
      <c r="AD85" s="550"/>
      <c r="AE85" s="550" t="s">
        <v>470</v>
      </c>
      <c r="AF85" s="550"/>
      <c r="AG85" s="550"/>
      <c r="AH85" s="550" t="s">
        <v>471</v>
      </c>
      <c r="AI85" s="550"/>
      <c r="AJ85" s="550"/>
      <c r="AK85" s="550" t="s">
        <v>470</v>
      </c>
      <c r="AL85" s="550"/>
      <c r="AM85" s="550"/>
      <c r="AN85" s="550" t="s">
        <v>471</v>
      </c>
      <c r="AO85" s="550"/>
      <c r="AP85" s="550"/>
      <c r="AQ85" s="550" t="s">
        <v>470</v>
      </c>
      <c r="AR85" s="550"/>
      <c r="AS85" s="550"/>
      <c r="AT85" s="550" t="s">
        <v>471</v>
      </c>
      <c r="AU85" s="550"/>
      <c r="AV85" s="550"/>
      <c r="AW85" s="550" t="s">
        <v>470</v>
      </c>
      <c r="AX85" s="550"/>
      <c r="AY85" s="550"/>
      <c r="AZ85" s="550" t="s">
        <v>471</v>
      </c>
      <c r="BA85" s="550"/>
      <c r="BB85" s="550"/>
      <c r="BC85" s="550" t="s">
        <v>470</v>
      </c>
      <c r="BD85" s="550"/>
      <c r="BE85" s="550"/>
      <c r="BF85" s="550" t="s">
        <v>471</v>
      </c>
      <c r="BG85" s="550"/>
      <c r="BH85" s="550"/>
      <c r="BI85" s="550" t="s">
        <v>470</v>
      </c>
      <c r="BJ85" s="550"/>
      <c r="BK85" s="550"/>
      <c r="BL85" s="576" t="s">
        <v>473</v>
      </c>
      <c r="BM85" s="576"/>
      <c r="BN85" s="576"/>
      <c r="BO85" s="576" t="s">
        <v>472</v>
      </c>
      <c r="BP85" s="576"/>
      <c r="BQ85" s="576"/>
      <c r="BR85" s="565"/>
      <c r="BS85" s="565"/>
      <c r="BT85" s="565"/>
    </row>
    <row r="86" spans="1:72" s="37" customFormat="1" ht="13.5" thickBot="1">
      <c r="A86" s="176"/>
      <c r="B86" s="176"/>
      <c r="C86" s="176"/>
      <c r="D86" s="176"/>
      <c r="E86" s="176"/>
      <c r="F86" s="176"/>
      <c r="G86" s="176" t="s">
        <v>26</v>
      </c>
      <c r="H86" s="176" t="s">
        <v>24</v>
      </c>
      <c r="I86" s="176" t="s">
        <v>25</v>
      </c>
      <c r="J86" s="176" t="s">
        <v>26</v>
      </c>
      <c r="K86" s="236" t="s">
        <v>24</v>
      </c>
      <c r="L86" s="236" t="s">
        <v>25</v>
      </c>
      <c r="M86" s="176" t="s">
        <v>26</v>
      </c>
      <c r="N86" s="251" t="s">
        <v>24</v>
      </c>
      <c r="O86" s="176" t="s">
        <v>25</v>
      </c>
      <c r="P86" s="176" t="s">
        <v>26</v>
      </c>
      <c r="Q86" s="236" t="s">
        <v>24</v>
      </c>
      <c r="R86" s="236" t="s">
        <v>25</v>
      </c>
      <c r="S86" s="176" t="s">
        <v>26</v>
      </c>
      <c r="T86" s="251" t="s">
        <v>24</v>
      </c>
      <c r="U86" s="176" t="s">
        <v>25</v>
      </c>
      <c r="V86" s="176" t="s">
        <v>26</v>
      </c>
      <c r="W86" s="236" t="s">
        <v>24</v>
      </c>
      <c r="X86" s="236" t="s">
        <v>25</v>
      </c>
      <c r="Y86" s="176" t="s">
        <v>26</v>
      </c>
      <c r="Z86" s="251" t="s">
        <v>24</v>
      </c>
      <c r="AA86" s="176" t="s">
        <v>25</v>
      </c>
      <c r="AB86" s="176" t="s">
        <v>26</v>
      </c>
      <c r="AC86" s="236" t="s">
        <v>24</v>
      </c>
      <c r="AD86" s="236" t="s">
        <v>25</v>
      </c>
      <c r="AE86" s="176" t="s">
        <v>26</v>
      </c>
      <c r="AF86" s="251" t="s">
        <v>24</v>
      </c>
      <c r="AG86" s="176" t="s">
        <v>25</v>
      </c>
      <c r="AH86" s="176" t="s">
        <v>26</v>
      </c>
      <c r="AI86" s="236" t="s">
        <v>24</v>
      </c>
      <c r="AJ86" s="236" t="s">
        <v>25</v>
      </c>
      <c r="AK86" s="176" t="s">
        <v>26</v>
      </c>
      <c r="AL86" s="251" t="s">
        <v>24</v>
      </c>
      <c r="AM86" s="176" t="s">
        <v>25</v>
      </c>
      <c r="AN86" s="176" t="s">
        <v>26</v>
      </c>
      <c r="AO86" s="236" t="s">
        <v>24</v>
      </c>
      <c r="AP86" s="236" t="s">
        <v>25</v>
      </c>
      <c r="AQ86" s="211" t="s">
        <v>26</v>
      </c>
      <c r="AR86" s="251" t="s">
        <v>24</v>
      </c>
      <c r="AS86" s="176" t="s">
        <v>25</v>
      </c>
      <c r="AT86" s="211" t="s">
        <v>26</v>
      </c>
      <c r="AU86" s="236" t="s">
        <v>24</v>
      </c>
      <c r="AV86" s="236" t="s">
        <v>25</v>
      </c>
      <c r="AW86" s="211" t="s">
        <v>26</v>
      </c>
      <c r="AX86" s="251" t="s">
        <v>24</v>
      </c>
      <c r="AY86" s="176" t="s">
        <v>25</v>
      </c>
      <c r="AZ86" s="176" t="s">
        <v>26</v>
      </c>
      <c r="BA86" s="236" t="s">
        <v>24</v>
      </c>
      <c r="BB86" s="236" t="s">
        <v>25</v>
      </c>
      <c r="BC86" s="176" t="s">
        <v>26</v>
      </c>
      <c r="BD86" s="251" t="s">
        <v>24</v>
      </c>
      <c r="BE86" s="176" t="s">
        <v>25</v>
      </c>
      <c r="BF86" s="252" t="s">
        <v>26</v>
      </c>
      <c r="BG86" s="188" t="s">
        <v>24</v>
      </c>
      <c r="BH86" s="188" t="s">
        <v>25</v>
      </c>
      <c r="BI86" s="252" t="s">
        <v>26</v>
      </c>
      <c r="BJ86" s="189" t="s">
        <v>24</v>
      </c>
      <c r="BK86" s="252" t="s">
        <v>25</v>
      </c>
      <c r="BL86" s="176" t="s">
        <v>26</v>
      </c>
      <c r="BM86" s="236" t="s">
        <v>24</v>
      </c>
      <c r="BN86" s="236" t="s">
        <v>25</v>
      </c>
      <c r="BO86" s="176" t="s">
        <v>26</v>
      </c>
      <c r="BP86" s="251" t="s">
        <v>24</v>
      </c>
      <c r="BQ86" s="176" t="s">
        <v>25</v>
      </c>
      <c r="BR86" s="176" t="s">
        <v>26</v>
      </c>
      <c r="BS86" s="176" t="s">
        <v>24</v>
      </c>
      <c r="BT86" s="176" t="s">
        <v>25</v>
      </c>
    </row>
    <row r="87" spans="1:72" ht="39" thickBot="1">
      <c r="A87" s="176">
        <v>47</v>
      </c>
      <c r="B87" s="190" t="s">
        <v>799</v>
      </c>
      <c r="C87" s="176" t="s">
        <v>520</v>
      </c>
      <c r="D87" s="190" t="s">
        <v>725</v>
      </c>
      <c r="E87" s="176" t="s">
        <v>777</v>
      </c>
      <c r="F87" s="176" t="s">
        <v>778</v>
      </c>
      <c r="G87" s="253">
        <v>0.8</v>
      </c>
      <c r="H87" s="176" t="s">
        <v>33</v>
      </c>
      <c r="I87" s="176" t="s">
        <v>33</v>
      </c>
      <c r="J87" s="190">
        <v>0</v>
      </c>
      <c r="K87" s="176" t="s">
        <v>33</v>
      </c>
      <c r="L87" s="176" t="s">
        <v>33</v>
      </c>
      <c r="M87" s="190">
        <v>0</v>
      </c>
      <c r="N87" s="176" t="s">
        <v>33</v>
      </c>
      <c r="O87" s="176" t="s">
        <v>33</v>
      </c>
      <c r="P87" s="190">
        <v>0</v>
      </c>
      <c r="Q87" s="176" t="s">
        <v>33</v>
      </c>
      <c r="R87" s="176" t="s">
        <v>33</v>
      </c>
      <c r="S87" s="190">
        <v>0</v>
      </c>
      <c r="T87" s="176" t="s">
        <v>33</v>
      </c>
      <c r="U87" s="176" t="s">
        <v>33</v>
      </c>
      <c r="V87" s="190">
        <v>0</v>
      </c>
      <c r="W87" s="176" t="s">
        <v>33</v>
      </c>
      <c r="X87" s="176" t="s">
        <v>33</v>
      </c>
      <c r="Y87" s="190">
        <v>0</v>
      </c>
      <c r="Z87" s="176" t="s">
        <v>33</v>
      </c>
      <c r="AA87" s="176" t="s">
        <v>33</v>
      </c>
      <c r="AB87" s="212">
        <v>0</v>
      </c>
      <c r="AC87" s="176" t="s">
        <v>33</v>
      </c>
      <c r="AD87" s="176" t="s">
        <v>33</v>
      </c>
      <c r="AE87" s="212">
        <v>0</v>
      </c>
      <c r="AF87" s="176" t="s">
        <v>33</v>
      </c>
      <c r="AG87" s="176" t="s">
        <v>33</v>
      </c>
      <c r="AH87" s="190">
        <v>0</v>
      </c>
      <c r="AI87" s="176" t="s">
        <v>33</v>
      </c>
      <c r="AJ87" s="176" t="s">
        <v>33</v>
      </c>
      <c r="AK87" s="212">
        <v>0</v>
      </c>
      <c r="AL87" s="176" t="s">
        <v>33</v>
      </c>
      <c r="AM87" s="176" t="s">
        <v>33</v>
      </c>
      <c r="AN87" s="212">
        <v>0</v>
      </c>
      <c r="AO87" s="190" t="s">
        <v>33</v>
      </c>
      <c r="AP87" s="190" t="s">
        <v>33</v>
      </c>
      <c r="AQ87" s="212">
        <v>0</v>
      </c>
      <c r="AR87" s="190" t="s">
        <v>33</v>
      </c>
      <c r="AS87" s="190" t="s">
        <v>33</v>
      </c>
      <c r="AT87" s="212">
        <v>2611</v>
      </c>
      <c r="AU87" s="190" t="s">
        <v>33</v>
      </c>
      <c r="AV87" s="190" t="s">
        <v>33</v>
      </c>
      <c r="AW87" s="212">
        <v>2611</v>
      </c>
      <c r="AX87" s="190" t="s">
        <v>33</v>
      </c>
      <c r="AY87" s="190" t="s">
        <v>33</v>
      </c>
      <c r="AZ87" s="212">
        <v>521</v>
      </c>
      <c r="BA87" s="190" t="s">
        <v>33</v>
      </c>
      <c r="BB87" s="190" t="s">
        <v>33</v>
      </c>
      <c r="BC87" s="212">
        <v>3132</v>
      </c>
      <c r="BD87" s="190" t="s">
        <v>33</v>
      </c>
      <c r="BE87" s="190" t="s">
        <v>33</v>
      </c>
      <c r="BF87" s="239">
        <v>634</v>
      </c>
      <c r="BG87" s="238" t="s">
        <v>33</v>
      </c>
      <c r="BH87" s="238" t="s">
        <v>33</v>
      </c>
      <c r="BI87" s="239">
        <v>3766</v>
      </c>
      <c r="BJ87" s="238" t="s">
        <v>33</v>
      </c>
      <c r="BK87" s="239" t="s">
        <v>33</v>
      </c>
      <c r="BL87" s="190">
        <v>1051</v>
      </c>
      <c r="BM87" s="190" t="s">
        <v>33</v>
      </c>
      <c r="BN87" s="190" t="s">
        <v>33</v>
      </c>
      <c r="BO87" s="190">
        <v>4817</v>
      </c>
      <c r="BP87" s="190" t="s">
        <v>33</v>
      </c>
      <c r="BQ87" s="190" t="s">
        <v>33</v>
      </c>
      <c r="BR87" s="241">
        <v>0.96742448586118246</v>
      </c>
      <c r="BS87" s="176" t="s">
        <v>33</v>
      </c>
      <c r="BT87" s="176" t="s">
        <v>33</v>
      </c>
    </row>
    <row r="88" spans="1:72" ht="39" thickBot="1">
      <c r="A88" s="176">
        <v>67</v>
      </c>
      <c r="B88" s="190" t="s">
        <v>800</v>
      </c>
      <c r="C88" s="176" t="s">
        <v>520</v>
      </c>
      <c r="D88" s="190" t="s">
        <v>725</v>
      </c>
      <c r="E88" s="176" t="s">
        <v>777</v>
      </c>
      <c r="F88" s="176" t="s">
        <v>778</v>
      </c>
      <c r="G88" s="253">
        <v>0.67</v>
      </c>
      <c r="H88" s="176" t="s">
        <v>33</v>
      </c>
      <c r="I88" s="176" t="s">
        <v>33</v>
      </c>
      <c r="J88" s="190">
        <v>0</v>
      </c>
      <c r="K88" s="176" t="s">
        <v>33</v>
      </c>
      <c r="L88" s="176" t="s">
        <v>33</v>
      </c>
      <c r="M88" s="190">
        <v>0</v>
      </c>
      <c r="N88" s="176" t="s">
        <v>33</v>
      </c>
      <c r="O88" s="176" t="s">
        <v>33</v>
      </c>
      <c r="P88" s="190">
        <v>0</v>
      </c>
      <c r="Q88" s="176" t="s">
        <v>33</v>
      </c>
      <c r="R88" s="176" t="s">
        <v>33</v>
      </c>
      <c r="S88" s="190">
        <v>0</v>
      </c>
      <c r="T88" s="176" t="s">
        <v>33</v>
      </c>
      <c r="U88" s="176" t="s">
        <v>33</v>
      </c>
      <c r="V88" s="190">
        <v>3</v>
      </c>
      <c r="W88" s="176" t="s">
        <v>33</v>
      </c>
      <c r="X88" s="176" t="s">
        <v>33</v>
      </c>
      <c r="Y88" s="190">
        <v>3</v>
      </c>
      <c r="Z88" s="176" t="s">
        <v>33</v>
      </c>
      <c r="AA88" s="176" t="s">
        <v>33</v>
      </c>
      <c r="AB88" s="212">
        <v>4183</v>
      </c>
      <c r="AC88" s="176" t="s">
        <v>33</v>
      </c>
      <c r="AD88" s="176" t="s">
        <v>33</v>
      </c>
      <c r="AE88" s="212">
        <v>4186</v>
      </c>
      <c r="AF88" s="176" t="s">
        <v>33</v>
      </c>
      <c r="AG88" s="176" t="s">
        <v>33</v>
      </c>
      <c r="AH88" s="212">
        <v>18315</v>
      </c>
      <c r="AI88" s="176" t="s">
        <v>33</v>
      </c>
      <c r="AJ88" s="176" t="s">
        <v>33</v>
      </c>
      <c r="AK88" s="212">
        <v>22501</v>
      </c>
      <c r="AL88" s="176" t="s">
        <v>33</v>
      </c>
      <c r="AM88" s="176" t="s">
        <v>33</v>
      </c>
      <c r="AN88" s="212">
        <v>38454</v>
      </c>
      <c r="AO88" s="190" t="s">
        <v>33</v>
      </c>
      <c r="AP88" s="190" t="s">
        <v>33</v>
      </c>
      <c r="AQ88" s="212">
        <v>60955</v>
      </c>
      <c r="AR88" s="190" t="s">
        <v>33</v>
      </c>
      <c r="AS88" s="190" t="s">
        <v>33</v>
      </c>
      <c r="AT88" s="212">
        <v>34198</v>
      </c>
      <c r="AU88" s="190" t="s">
        <v>33</v>
      </c>
      <c r="AV88" s="190" t="s">
        <v>33</v>
      </c>
      <c r="AW88" s="212">
        <v>95153</v>
      </c>
      <c r="AX88" s="190" t="s">
        <v>33</v>
      </c>
      <c r="AY88" s="190" t="s">
        <v>33</v>
      </c>
      <c r="AZ88" s="212">
        <v>38427</v>
      </c>
      <c r="BA88" s="190" t="s">
        <v>33</v>
      </c>
      <c r="BB88" s="190" t="s">
        <v>33</v>
      </c>
      <c r="BC88" s="212">
        <v>133580</v>
      </c>
      <c r="BD88" s="190" t="s">
        <v>33</v>
      </c>
      <c r="BE88" s="190" t="s">
        <v>33</v>
      </c>
      <c r="BF88" s="239">
        <v>25856</v>
      </c>
      <c r="BG88" s="238" t="s">
        <v>33</v>
      </c>
      <c r="BH88" s="238" t="s">
        <v>33</v>
      </c>
      <c r="BI88" s="239">
        <v>159436</v>
      </c>
      <c r="BJ88" s="238" t="s">
        <v>33</v>
      </c>
      <c r="BK88" s="239" t="s">
        <v>33</v>
      </c>
      <c r="BL88" s="190">
        <v>68634</v>
      </c>
      <c r="BM88" s="190" t="s">
        <v>33</v>
      </c>
      <c r="BN88" s="190" t="s">
        <v>33</v>
      </c>
      <c r="BO88" s="190">
        <v>228070</v>
      </c>
      <c r="BP88" s="190" t="s">
        <v>33</v>
      </c>
      <c r="BQ88" s="190" t="s">
        <v>33</v>
      </c>
      <c r="BR88" s="241">
        <v>1.4742825065814913</v>
      </c>
      <c r="BS88" s="176" t="s">
        <v>33</v>
      </c>
      <c r="BT88" s="176" t="s">
        <v>33</v>
      </c>
    </row>
    <row r="89" spans="1:72" ht="39" thickBot="1">
      <c r="A89" s="176">
        <v>49</v>
      </c>
      <c r="B89" s="190" t="s">
        <v>801</v>
      </c>
      <c r="C89" s="176" t="s">
        <v>520</v>
      </c>
      <c r="D89" s="190" t="s">
        <v>725</v>
      </c>
      <c r="E89" s="176" t="s">
        <v>777</v>
      </c>
      <c r="F89" s="176" t="s">
        <v>778</v>
      </c>
      <c r="G89" s="253">
        <v>0.73</v>
      </c>
      <c r="H89" s="176" t="s">
        <v>33</v>
      </c>
      <c r="I89" s="176" t="s">
        <v>33</v>
      </c>
      <c r="J89" s="190">
        <v>0</v>
      </c>
      <c r="K89" s="176" t="s">
        <v>33</v>
      </c>
      <c r="L89" s="176" t="s">
        <v>33</v>
      </c>
      <c r="M89" s="190">
        <v>0</v>
      </c>
      <c r="N89" s="176" t="s">
        <v>33</v>
      </c>
      <c r="O89" s="176" t="s">
        <v>33</v>
      </c>
      <c r="P89" s="190">
        <v>0</v>
      </c>
      <c r="Q89" s="176" t="s">
        <v>33</v>
      </c>
      <c r="R89" s="176" t="s">
        <v>33</v>
      </c>
      <c r="S89" s="190">
        <v>0</v>
      </c>
      <c r="T89" s="176" t="s">
        <v>33</v>
      </c>
      <c r="U89" s="176" t="s">
        <v>33</v>
      </c>
      <c r="V89" s="190">
        <v>76</v>
      </c>
      <c r="W89" s="176" t="s">
        <v>33</v>
      </c>
      <c r="X89" s="176" t="s">
        <v>33</v>
      </c>
      <c r="Y89" s="190">
        <v>76</v>
      </c>
      <c r="Z89" s="176" t="s">
        <v>33</v>
      </c>
      <c r="AA89" s="176" t="s">
        <v>33</v>
      </c>
      <c r="AB89" s="212">
        <v>988</v>
      </c>
      <c r="AC89" s="176" t="s">
        <v>33</v>
      </c>
      <c r="AD89" s="176" t="s">
        <v>33</v>
      </c>
      <c r="AE89" s="212">
        <v>1064</v>
      </c>
      <c r="AF89" s="176" t="s">
        <v>33</v>
      </c>
      <c r="AG89" s="176" t="s">
        <v>33</v>
      </c>
      <c r="AH89" s="212">
        <v>2139</v>
      </c>
      <c r="AI89" s="176" t="s">
        <v>33</v>
      </c>
      <c r="AJ89" s="176" t="s">
        <v>33</v>
      </c>
      <c r="AK89" s="212">
        <v>3203</v>
      </c>
      <c r="AL89" s="176" t="s">
        <v>33</v>
      </c>
      <c r="AM89" s="176" t="s">
        <v>33</v>
      </c>
      <c r="AN89" s="212">
        <v>3591</v>
      </c>
      <c r="AO89" s="190" t="s">
        <v>33</v>
      </c>
      <c r="AP89" s="190" t="s">
        <v>33</v>
      </c>
      <c r="AQ89" s="212">
        <v>6794</v>
      </c>
      <c r="AR89" s="190" t="s">
        <v>33</v>
      </c>
      <c r="AS89" s="190" t="s">
        <v>33</v>
      </c>
      <c r="AT89" s="212">
        <v>3569</v>
      </c>
      <c r="AU89" s="190" t="s">
        <v>33</v>
      </c>
      <c r="AV89" s="190" t="s">
        <v>33</v>
      </c>
      <c r="AW89" s="212">
        <v>10363</v>
      </c>
      <c r="AX89" s="190" t="s">
        <v>33</v>
      </c>
      <c r="AY89" s="190" t="s">
        <v>33</v>
      </c>
      <c r="AZ89" s="212">
        <v>2176</v>
      </c>
      <c r="BA89" s="190" t="s">
        <v>33</v>
      </c>
      <c r="BB89" s="190" t="s">
        <v>33</v>
      </c>
      <c r="BC89" s="212">
        <v>12539</v>
      </c>
      <c r="BD89" s="190" t="s">
        <v>33</v>
      </c>
      <c r="BE89" s="190" t="s">
        <v>33</v>
      </c>
      <c r="BF89" s="239">
        <v>748</v>
      </c>
      <c r="BG89" s="238" t="s">
        <v>33</v>
      </c>
      <c r="BH89" s="238" t="s">
        <v>33</v>
      </c>
      <c r="BI89" s="239">
        <v>13287</v>
      </c>
      <c r="BJ89" s="238" t="s">
        <v>33</v>
      </c>
      <c r="BK89" s="239" t="s">
        <v>33</v>
      </c>
      <c r="BL89" s="190">
        <v>1891</v>
      </c>
      <c r="BM89" s="190" t="s">
        <v>33</v>
      </c>
      <c r="BN89" s="190" t="s">
        <v>33</v>
      </c>
      <c r="BO89" s="190">
        <v>15178</v>
      </c>
      <c r="BP89" s="190" t="s">
        <v>33</v>
      </c>
      <c r="BQ89" s="190" t="s">
        <v>33</v>
      </c>
      <c r="BR89" s="241">
        <v>1.3488018697319371</v>
      </c>
      <c r="BS89" s="176" t="s">
        <v>33</v>
      </c>
      <c r="BT89" s="176" t="s">
        <v>33</v>
      </c>
    </row>
    <row r="90" spans="1:72" ht="39" thickBot="1">
      <c r="A90" s="176">
        <v>50</v>
      </c>
      <c r="B90" s="190" t="s">
        <v>802</v>
      </c>
      <c r="C90" s="176" t="s">
        <v>520</v>
      </c>
      <c r="D90" s="190" t="s">
        <v>725</v>
      </c>
      <c r="E90" s="176" t="s">
        <v>777</v>
      </c>
      <c r="F90" s="176" t="s">
        <v>778</v>
      </c>
      <c r="G90" s="253">
        <v>0.93</v>
      </c>
      <c r="H90" s="176" t="s">
        <v>33</v>
      </c>
      <c r="I90" s="176" t="s">
        <v>33</v>
      </c>
      <c r="J90" s="190">
        <v>0</v>
      </c>
      <c r="K90" s="176" t="s">
        <v>33</v>
      </c>
      <c r="L90" s="176" t="s">
        <v>33</v>
      </c>
      <c r="M90" s="190">
        <v>0</v>
      </c>
      <c r="N90" s="176" t="s">
        <v>33</v>
      </c>
      <c r="O90" s="176" t="s">
        <v>33</v>
      </c>
      <c r="P90" s="190">
        <v>0</v>
      </c>
      <c r="Q90" s="176" t="s">
        <v>33</v>
      </c>
      <c r="R90" s="176" t="s">
        <v>33</v>
      </c>
      <c r="S90" s="190">
        <v>0</v>
      </c>
      <c r="T90" s="176" t="s">
        <v>33</v>
      </c>
      <c r="U90" s="176" t="s">
        <v>33</v>
      </c>
      <c r="V90" s="190">
        <v>0</v>
      </c>
      <c r="W90" s="176" t="s">
        <v>33</v>
      </c>
      <c r="X90" s="176" t="s">
        <v>33</v>
      </c>
      <c r="Y90" s="190">
        <v>0</v>
      </c>
      <c r="Z90" s="176" t="s">
        <v>33</v>
      </c>
      <c r="AA90" s="176" t="s">
        <v>33</v>
      </c>
      <c r="AB90" s="212">
        <v>65</v>
      </c>
      <c r="AC90" s="176" t="s">
        <v>33</v>
      </c>
      <c r="AD90" s="176" t="s">
        <v>33</v>
      </c>
      <c r="AE90" s="212">
        <v>65</v>
      </c>
      <c r="AF90" s="176" t="s">
        <v>33</v>
      </c>
      <c r="AG90" s="176" t="s">
        <v>33</v>
      </c>
      <c r="AH90" s="212">
        <v>143</v>
      </c>
      <c r="AI90" s="176" t="s">
        <v>33</v>
      </c>
      <c r="AJ90" s="176" t="s">
        <v>33</v>
      </c>
      <c r="AK90" s="212">
        <v>208</v>
      </c>
      <c r="AL90" s="176" t="s">
        <v>33</v>
      </c>
      <c r="AM90" s="176" t="s">
        <v>33</v>
      </c>
      <c r="AN90" s="212">
        <v>281</v>
      </c>
      <c r="AO90" s="190" t="s">
        <v>33</v>
      </c>
      <c r="AP90" s="190" t="s">
        <v>33</v>
      </c>
      <c r="AQ90" s="212">
        <v>489</v>
      </c>
      <c r="AR90" s="190" t="s">
        <v>33</v>
      </c>
      <c r="AS90" s="190" t="s">
        <v>33</v>
      </c>
      <c r="AT90" s="212">
        <v>173</v>
      </c>
      <c r="AU90" s="190" t="s">
        <v>33</v>
      </c>
      <c r="AV90" s="190" t="s">
        <v>33</v>
      </c>
      <c r="AW90" s="212">
        <v>662</v>
      </c>
      <c r="AX90" s="190" t="s">
        <v>33</v>
      </c>
      <c r="AY90" s="190" t="s">
        <v>33</v>
      </c>
      <c r="AZ90" s="212">
        <v>96</v>
      </c>
      <c r="BA90" s="190" t="s">
        <v>33</v>
      </c>
      <c r="BB90" s="190" t="s">
        <v>33</v>
      </c>
      <c r="BC90" s="212">
        <v>758</v>
      </c>
      <c r="BD90" s="190" t="s">
        <v>33</v>
      </c>
      <c r="BE90" s="190" t="s">
        <v>33</v>
      </c>
      <c r="BF90" s="239">
        <v>47</v>
      </c>
      <c r="BG90" s="238" t="s">
        <v>33</v>
      </c>
      <c r="BH90" s="238" t="s">
        <v>33</v>
      </c>
      <c r="BI90" s="239">
        <v>805</v>
      </c>
      <c r="BJ90" s="238" t="s">
        <v>33</v>
      </c>
      <c r="BK90" s="239" t="s">
        <v>33</v>
      </c>
      <c r="BL90" s="190">
        <v>50</v>
      </c>
      <c r="BM90" s="190" t="s">
        <v>33</v>
      </c>
      <c r="BN90" s="190" t="s">
        <v>33</v>
      </c>
      <c r="BO90" s="190">
        <v>855</v>
      </c>
      <c r="BP90" s="190" t="s">
        <v>33</v>
      </c>
      <c r="BQ90" s="190" t="s">
        <v>33</v>
      </c>
      <c r="BR90" s="241">
        <v>1.0727594384010237</v>
      </c>
      <c r="BS90" s="176" t="s">
        <v>33</v>
      </c>
      <c r="BT90" s="176" t="s">
        <v>33</v>
      </c>
    </row>
    <row r="91" spans="1:72" ht="26.25" thickBot="1">
      <c r="A91" s="176">
        <v>51</v>
      </c>
      <c r="B91" s="190" t="s">
        <v>803</v>
      </c>
      <c r="C91" s="176" t="s">
        <v>520</v>
      </c>
      <c r="D91" s="190" t="s">
        <v>725</v>
      </c>
      <c r="E91" s="176" t="s">
        <v>777</v>
      </c>
      <c r="F91" s="176" t="s">
        <v>778</v>
      </c>
      <c r="G91" s="253">
        <v>0.89</v>
      </c>
      <c r="H91" s="176" t="s">
        <v>33</v>
      </c>
      <c r="I91" s="176" t="s">
        <v>33</v>
      </c>
      <c r="J91" s="190">
        <v>0</v>
      </c>
      <c r="K91" s="176" t="s">
        <v>33</v>
      </c>
      <c r="L91" s="176" t="s">
        <v>33</v>
      </c>
      <c r="M91" s="190">
        <v>0</v>
      </c>
      <c r="N91" s="176" t="s">
        <v>33</v>
      </c>
      <c r="O91" s="176" t="s">
        <v>33</v>
      </c>
      <c r="P91" s="190">
        <v>0</v>
      </c>
      <c r="Q91" s="176" t="s">
        <v>33</v>
      </c>
      <c r="R91" s="176" t="s">
        <v>33</v>
      </c>
      <c r="S91" s="190">
        <v>0</v>
      </c>
      <c r="T91" s="176" t="s">
        <v>33</v>
      </c>
      <c r="U91" s="176" t="s">
        <v>33</v>
      </c>
      <c r="V91" s="190">
        <v>0</v>
      </c>
      <c r="W91" s="176" t="s">
        <v>33</v>
      </c>
      <c r="X91" s="176" t="s">
        <v>33</v>
      </c>
      <c r="Y91" s="190">
        <v>0</v>
      </c>
      <c r="Z91" s="176" t="s">
        <v>33</v>
      </c>
      <c r="AA91" s="176" t="s">
        <v>33</v>
      </c>
      <c r="AB91" s="212">
        <v>0</v>
      </c>
      <c r="AC91" s="176" t="s">
        <v>33</v>
      </c>
      <c r="AD91" s="176" t="s">
        <v>33</v>
      </c>
      <c r="AE91" s="212">
        <v>0</v>
      </c>
      <c r="AF91" s="176" t="s">
        <v>33</v>
      </c>
      <c r="AG91" s="176" t="s">
        <v>33</v>
      </c>
      <c r="AH91" s="212">
        <v>1440</v>
      </c>
      <c r="AI91" s="176" t="s">
        <v>33</v>
      </c>
      <c r="AJ91" s="176" t="s">
        <v>33</v>
      </c>
      <c r="AK91" s="212">
        <v>1440</v>
      </c>
      <c r="AL91" s="176" t="s">
        <v>33</v>
      </c>
      <c r="AM91" s="176" t="s">
        <v>33</v>
      </c>
      <c r="AN91" s="212">
        <v>0</v>
      </c>
      <c r="AO91" s="190" t="s">
        <v>33</v>
      </c>
      <c r="AP91" s="190" t="s">
        <v>33</v>
      </c>
      <c r="AQ91" s="212">
        <v>1440</v>
      </c>
      <c r="AR91" s="190" t="s">
        <v>33</v>
      </c>
      <c r="AS91" s="190" t="s">
        <v>33</v>
      </c>
      <c r="AT91" s="212">
        <v>2209</v>
      </c>
      <c r="AU91" s="190" t="s">
        <v>33</v>
      </c>
      <c r="AV91" s="190" t="s">
        <v>33</v>
      </c>
      <c r="AW91" s="212">
        <v>3649</v>
      </c>
      <c r="AX91" s="190" t="s">
        <v>33</v>
      </c>
      <c r="AY91" s="190" t="s">
        <v>33</v>
      </c>
      <c r="AZ91" s="212">
        <v>0</v>
      </c>
      <c r="BA91" s="190" t="s">
        <v>33</v>
      </c>
      <c r="BB91" s="190" t="s">
        <v>33</v>
      </c>
      <c r="BC91" s="212">
        <v>3649</v>
      </c>
      <c r="BD91" s="190" t="s">
        <v>33</v>
      </c>
      <c r="BE91" s="190" t="s">
        <v>33</v>
      </c>
      <c r="BF91" s="239">
        <v>0</v>
      </c>
      <c r="BG91" s="238" t="s">
        <v>33</v>
      </c>
      <c r="BH91" s="238" t="s">
        <v>33</v>
      </c>
      <c r="BI91" s="239">
        <v>3649</v>
      </c>
      <c r="BJ91" s="238" t="s">
        <v>33</v>
      </c>
      <c r="BK91" s="239" t="s">
        <v>33</v>
      </c>
      <c r="BL91" s="190">
        <v>1006</v>
      </c>
      <c r="BM91" s="190" t="s">
        <v>33</v>
      </c>
      <c r="BN91" s="190" t="s">
        <v>33</v>
      </c>
      <c r="BO91" s="190">
        <v>4655</v>
      </c>
      <c r="BP91" s="190" t="s">
        <v>33</v>
      </c>
      <c r="BQ91" s="190" t="s">
        <v>33</v>
      </c>
      <c r="BR91" s="241">
        <v>0.7191011235955056</v>
      </c>
      <c r="BS91" s="176" t="s">
        <v>33</v>
      </c>
      <c r="BT91" s="176" t="s">
        <v>33</v>
      </c>
    </row>
    <row r="92" spans="1:72" ht="39" thickBot="1">
      <c r="A92" s="176">
        <v>52</v>
      </c>
      <c r="B92" s="190" t="s">
        <v>804</v>
      </c>
      <c r="C92" s="176" t="s">
        <v>520</v>
      </c>
      <c r="D92" s="190" t="s">
        <v>725</v>
      </c>
      <c r="E92" s="176" t="s">
        <v>777</v>
      </c>
      <c r="F92" s="176" t="s">
        <v>778</v>
      </c>
      <c r="G92" s="253">
        <v>0.37</v>
      </c>
      <c r="H92" s="176" t="s">
        <v>33</v>
      </c>
      <c r="I92" s="176" t="s">
        <v>33</v>
      </c>
      <c r="J92" s="190">
        <v>0</v>
      </c>
      <c r="K92" s="176" t="s">
        <v>33</v>
      </c>
      <c r="L92" s="176" t="s">
        <v>33</v>
      </c>
      <c r="M92" s="190">
        <v>0</v>
      </c>
      <c r="N92" s="176" t="s">
        <v>33</v>
      </c>
      <c r="O92" s="176" t="s">
        <v>33</v>
      </c>
      <c r="P92" s="190">
        <v>0</v>
      </c>
      <c r="Q92" s="176" t="s">
        <v>33</v>
      </c>
      <c r="R92" s="176" t="s">
        <v>33</v>
      </c>
      <c r="S92" s="190">
        <v>0</v>
      </c>
      <c r="T92" s="176" t="s">
        <v>33</v>
      </c>
      <c r="U92" s="176" t="s">
        <v>33</v>
      </c>
      <c r="V92" s="190">
        <v>0</v>
      </c>
      <c r="W92" s="176" t="s">
        <v>33</v>
      </c>
      <c r="X92" s="176" t="s">
        <v>33</v>
      </c>
      <c r="Y92" s="190">
        <v>0</v>
      </c>
      <c r="Z92" s="176" t="s">
        <v>33</v>
      </c>
      <c r="AA92" s="176" t="s">
        <v>33</v>
      </c>
      <c r="AB92" s="212">
        <v>68</v>
      </c>
      <c r="AC92" s="176" t="s">
        <v>33</v>
      </c>
      <c r="AD92" s="176" t="s">
        <v>33</v>
      </c>
      <c r="AE92" s="212">
        <v>68</v>
      </c>
      <c r="AF92" s="176" t="s">
        <v>33</v>
      </c>
      <c r="AG92" s="176" t="s">
        <v>33</v>
      </c>
      <c r="AH92" s="212">
        <v>170</v>
      </c>
      <c r="AI92" s="176" t="s">
        <v>33</v>
      </c>
      <c r="AJ92" s="176" t="s">
        <v>33</v>
      </c>
      <c r="AK92" s="212">
        <v>238</v>
      </c>
      <c r="AL92" s="176" t="s">
        <v>33</v>
      </c>
      <c r="AM92" s="176" t="s">
        <v>33</v>
      </c>
      <c r="AN92" s="212">
        <v>334</v>
      </c>
      <c r="AO92" s="190" t="s">
        <v>33</v>
      </c>
      <c r="AP92" s="190" t="s">
        <v>33</v>
      </c>
      <c r="AQ92" s="212">
        <v>572</v>
      </c>
      <c r="AR92" s="190" t="s">
        <v>33</v>
      </c>
      <c r="AS92" s="190" t="s">
        <v>33</v>
      </c>
      <c r="AT92" s="212">
        <v>177</v>
      </c>
      <c r="AU92" s="190" t="s">
        <v>33</v>
      </c>
      <c r="AV92" s="190" t="s">
        <v>33</v>
      </c>
      <c r="AW92" s="212">
        <v>749</v>
      </c>
      <c r="AX92" s="190" t="s">
        <v>33</v>
      </c>
      <c r="AY92" s="190" t="s">
        <v>33</v>
      </c>
      <c r="AZ92" s="212">
        <v>102</v>
      </c>
      <c r="BA92" s="190" t="s">
        <v>33</v>
      </c>
      <c r="BB92" s="190" t="s">
        <v>33</v>
      </c>
      <c r="BC92" s="212">
        <v>851</v>
      </c>
      <c r="BD92" s="190" t="s">
        <v>33</v>
      </c>
      <c r="BE92" s="190" t="s">
        <v>33</v>
      </c>
      <c r="BF92" s="239">
        <v>48</v>
      </c>
      <c r="BG92" s="238" t="s">
        <v>33</v>
      </c>
      <c r="BH92" s="238" t="s">
        <v>33</v>
      </c>
      <c r="BI92" s="239">
        <v>899</v>
      </c>
      <c r="BJ92" s="238" t="s">
        <v>33</v>
      </c>
      <c r="BK92" s="239" t="s">
        <v>33</v>
      </c>
      <c r="BL92" s="190">
        <v>51</v>
      </c>
      <c r="BM92" s="190" t="s">
        <v>33</v>
      </c>
      <c r="BN92" s="190" t="s">
        <v>33</v>
      </c>
      <c r="BO92" s="190">
        <v>950</v>
      </c>
      <c r="BP92" s="190" t="s">
        <v>33</v>
      </c>
      <c r="BQ92" s="190" t="s">
        <v>33</v>
      </c>
      <c r="BR92" s="241">
        <v>2.6857401334388782</v>
      </c>
      <c r="BS92" s="176" t="s">
        <v>33</v>
      </c>
      <c r="BT92" s="176" t="s">
        <v>33</v>
      </c>
    </row>
    <row r="93" spans="1:72" ht="13.5" thickBot="1">
      <c r="A93" s="8"/>
      <c r="C93" s="8"/>
      <c r="E93" s="8"/>
      <c r="F93" s="8"/>
      <c r="G93" s="8"/>
      <c r="H93" s="8"/>
      <c r="I93" s="8"/>
    </row>
    <row r="94" spans="1:72" ht="13.5" thickBot="1">
      <c r="A94" s="234" t="s">
        <v>1</v>
      </c>
      <c r="B94" s="569" t="s">
        <v>763</v>
      </c>
      <c r="C94" s="570"/>
      <c r="D94" s="570"/>
      <c r="E94" s="570"/>
      <c r="F94" s="570"/>
      <c r="G94" s="570"/>
      <c r="H94" s="570"/>
      <c r="I94" s="570"/>
      <c r="J94" s="570"/>
      <c r="K94" s="570"/>
      <c r="L94" s="571"/>
    </row>
    <row r="95" spans="1:72" ht="56.25" customHeight="1" thickBot="1">
      <c r="A95" s="248" t="s">
        <v>4</v>
      </c>
      <c r="B95" s="543" t="s">
        <v>765</v>
      </c>
      <c r="C95" s="548"/>
      <c r="D95" s="548"/>
      <c r="E95" s="548"/>
      <c r="F95" s="548"/>
      <c r="G95" s="548"/>
      <c r="H95" s="548"/>
      <c r="I95" s="548"/>
      <c r="J95" s="548"/>
      <c r="K95" s="548"/>
      <c r="L95" s="549"/>
    </row>
    <row r="96" spans="1:72" ht="13.5" thickBot="1">
      <c r="A96" s="8"/>
      <c r="C96" s="8"/>
      <c r="E96" s="8"/>
      <c r="F96" s="8"/>
      <c r="G96" s="8"/>
      <c r="H96" s="8"/>
      <c r="I96" s="8"/>
    </row>
    <row r="97" spans="1:72" s="133" customFormat="1" ht="63.75" thickBot="1">
      <c r="A97" s="192" t="s">
        <v>7</v>
      </c>
      <c r="B97" s="192" t="s">
        <v>8</v>
      </c>
      <c r="C97" s="249" t="s">
        <v>771</v>
      </c>
      <c r="D97" s="192" t="s">
        <v>11</v>
      </c>
      <c r="E97" s="192" t="s">
        <v>772</v>
      </c>
      <c r="F97" s="250" t="s">
        <v>773</v>
      </c>
      <c r="G97" s="550" t="s">
        <v>774</v>
      </c>
      <c r="H97" s="550"/>
      <c r="I97" s="550"/>
      <c r="J97" s="550" t="s">
        <v>13</v>
      </c>
      <c r="K97" s="550"/>
      <c r="L97" s="550"/>
      <c r="M97" s="550"/>
      <c r="N97" s="550"/>
      <c r="O97" s="550"/>
      <c r="P97" s="550" t="s">
        <v>14</v>
      </c>
      <c r="Q97" s="550"/>
      <c r="R97" s="550"/>
      <c r="S97" s="550"/>
      <c r="T97" s="550"/>
      <c r="U97" s="550"/>
      <c r="V97" s="550" t="s">
        <v>15</v>
      </c>
      <c r="W97" s="550"/>
      <c r="X97" s="550"/>
      <c r="Y97" s="550"/>
      <c r="Z97" s="550"/>
      <c r="AA97" s="550"/>
      <c r="AB97" s="550" t="s">
        <v>16</v>
      </c>
      <c r="AC97" s="550"/>
      <c r="AD97" s="550"/>
      <c r="AE97" s="550"/>
      <c r="AF97" s="550"/>
      <c r="AG97" s="550"/>
      <c r="AH97" s="550" t="s">
        <v>17</v>
      </c>
      <c r="AI97" s="550"/>
      <c r="AJ97" s="550"/>
      <c r="AK97" s="550"/>
      <c r="AL97" s="550"/>
      <c r="AM97" s="550"/>
      <c r="AN97" s="550" t="s">
        <v>18</v>
      </c>
      <c r="AO97" s="550"/>
      <c r="AP97" s="550"/>
      <c r="AQ97" s="550"/>
      <c r="AR97" s="550"/>
      <c r="AS97" s="550"/>
      <c r="AT97" s="550" t="s">
        <v>19</v>
      </c>
      <c r="AU97" s="550"/>
      <c r="AV97" s="550"/>
      <c r="AW97" s="550"/>
      <c r="AX97" s="550"/>
      <c r="AY97" s="550"/>
      <c r="AZ97" s="550" t="s">
        <v>20</v>
      </c>
      <c r="BA97" s="550"/>
      <c r="BB97" s="550"/>
      <c r="BC97" s="550"/>
      <c r="BD97" s="550"/>
      <c r="BE97" s="550"/>
      <c r="BF97" s="550" t="s">
        <v>21</v>
      </c>
      <c r="BG97" s="550"/>
      <c r="BH97" s="550"/>
      <c r="BI97" s="550"/>
      <c r="BJ97" s="550"/>
      <c r="BK97" s="550"/>
      <c r="BL97" s="550" t="s">
        <v>22</v>
      </c>
      <c r="BM97" s="550"/>
      <c r="BN97" s="550"/>
      <c r="BO97" s="550"/>
      <c r="BP97" s="550"/>
      <c r="BQ97" s="550"/>
      <c r="BR97" s="550" t="s">
        <v>775</v>
      </c>
      <c r="BS97" s="550"/>
      <c r="BT97" s="550"/>
    </row>
    <row r="98" spans="1:72" ht="13.5" thickBot="1">
      <c r="A98" s="176"/>
      <c r="B98" s="190"/>
      <c r="C98" s="176"/>
      <c r="D98" s="190"/>
      <c r="E98" s="176"/>
      <c r="F98" s="176"/>
      <c r="G98" s="576"/>
      <c r="H98" s="576"/>
      <c r="I98" s="576"/>
      <c r="J98" s="550" t="s">
        <v>471</v>
      </c>
      <c r="K98" s="550"/>
      <c r="L98" s="550"/>
      <c r="M98" s="550" t="s">
        <v>470</v>
      </c>
      <c r="N98" s="550"/>
      <c r="O98" s="550"/>
      <c r="P98" s="550" t="s">
        <v>471</v>
      </c>
      <c r="Q98" s="550"/>
      <c r="R98" s="550"/>
      <c r="S98" s="550" t="s">
        <v>470</v>
      </c>
      <c r="T98" s="550"/>
      <c r="U98" s="550"/>
      <c r="V98" s="550" t="s">
        <v>471</v>
      </c>
      <c r="W98" s="550"/>
      <c r="X98" s="550"/>
      <c r="Y98" s="550" t="s">
        <v>470</v>
      </c>
      <c r="Z98" s="550"/>
      <c r="AA98" s="550"/>
      <c r="AB98" s="550" t="s">
        <v>471</v>
      </c>
      <c r="AC98" s="550"/>
      <c r="AD98" s="550"/>
      <c r="AE98" s="550" t="s">
        <v>470</v>
      </c>
      <c r="AF98" s="550"/>
      <c r="AG98" s="550"/>
      <c r="AH98" s="550" t="s">
        <v>471</v>
      </c>
      <c r="AI98" s="550"/>
      <c r="AJ98" s="550"/>
      <c r="AK98" s="550" t="s">
        <v>470</v>
      </c>
      <c r="AL98" s="550"/>
      <c r="AM98" s="550"/>
      <c r="AN98" s="550" t="s">
        <v>471</v>
      </c>
      <c r="AO98" s="550"/>
      <c r="AP98" s="550"/>
      <c r="AQ98" s="550" t="s">
        <v>470</v>
      </c>
      <c r="AR98" s="550"/>
      <c r="AS98" s="550"/>
      <c r="AT98" s="550" t="s">
        <v>471</v>
      </c>
      <c r="AU98" s="550"/>
      <c r="AV98" s="550"/>
      <c r="AW98" s="550" t="s">
        <v>470</v>
      </c>
      <c r="AX98" s="550"/>
      <c r="AY98" s="550"/>
      <c r="AZ98" s="550" t="s">
        <v>471</v>
      </c>
      <c r="BA98" s="550"/>
      <c r="BB98" s="550"/>
      <c r="BC98" s="550" t="s">
        <v>470</v>
      </c>
      <c r="BD98" s="550"/>
      <c r="BE98" s="550"/>
      <c r="BF98" s="550" t="s">
        <v>471</v>
      </c>
      <c r="BG98" s="550"/>
      <c r="BH98" s="550"/>
      <c r="BI98" s="550" t="s">
        <v>470</v>
      </c>
      <c r="BJ98" s="550"/>
      <c r="BK98" s="550"/>
      <c r="BL98" s="576" t="s">
        <v>473</v>
      </c>
      <c r="BM98" s="576"/>
      <c r="BN98" s="576"/>
      <c r="BO98" s="576" t="s">
        <v>472</v>
      </c>
      <c r="BP98" s="576"/>
      <c r="BQ98" s="576"/>
      <c r="BR98" s="565"/>
      <c r="BS98" s="565"/>
      <c r="BT98" s="565"/>
    </row>
    <row r="99" spans="1:72" s="37" customFormat="1" ht="13.5" thickBot="1">
      <c r="A99" s="176"/>
      <c r="B99" s="176"/>
      <c r="C99" s="176"/>
      <c r="D99" s="176"/>
      <c r="E99" s="176"/>
      <c r="F99" s="176"/>
      <c r="G99" s="176" t="s">
        <v>26</v>
      </c>
      <c r="H99" s="176" t="s">
        <v>24</v>
      </c>
      <c r="I99" s="176" t="s">
        <v>25</v>
      </c>
      <c r="J99" s="176" t="s">
        <v>26</v>
      </c>
      <c r="K99" s="236" t="s">
        <v>24</v>
      </c>
      <c r="L99" s="236" t="s">
        <v>25</v>
      </c>
      <c r="M99" s="176" t="s">
        <v>26</v>
      </c>
      <c r="N99" s="251" t="s">
        <v>24</v>
      </c>
      <c r="O99" s="176" t="s">
        <v>25</v>
      </c>
      <c r="P99" s="176" t="s">
        <v>26</v>
      </c>
      <c r="Q99" s="236" t="s">
        <v>24</v>
      </c>
      <c r="R99" s="236" t="s">
        <v>25</v>
      </c>
      <c r="S99" s="176" t="s">
        <v>26</v>
      </c>
      <c r="T99" s="251" t="s">
        <v>24</v>
      </c>
      <c r="U99" s="176" t="s">
        <v>25</v>
      </c>
      <c r="V99" s="176" t="s">
        <v>26</v>
      </c>
      <c r="W99" s="236" t="s">
        <v>24</v>
      </c>
      <c r="X99" s="236" t="s">
        <v>25</v>
      </c>
      <c r="Y99" s="176" t="s">
        <v>26</v>
      </c>
      <c r="Z99" s="251" t="s">
        <v>24</v>
      </c>
      <c r="AA99" s="176" t="s">
        <v>25</v>
      </c>
      <c r="AB99" s="176" t="s">
        <v>26</v>
      </c>
      <c r="AC99" s="236" t="s">
        <v>24</v>
      </c>
      <c r="AD99" s="236" t="s">
        <v>25</v>
      </c>
      <c r="AE99" s="176" t="s">
        <v>26</v>
      </c>
      <c r="AF99" s="251" t="s">
        <v>24</v>
      </c>
      <c r="AG99" s="176" t="s">
        <v>25</v>
      </c>
      <c r="AH99" s="176" t="s">
        <v>26</v>
      </c>
      <c r="AI99" s="236" t="s">
        <v>24</v>
      </c>
      <c r="AJ99" s="236" t="s">
        <v>25</v>
      </c>
      <c r="AK99" s="176" t="s">
        <v>26</v>
      </c>
      <c r="AL99" s="251" t="s">
        <v>24</v>
      </c>
      <c r="AM99" s="176" t="s">
        <v>25</v>
      </c>
      <c r="AN99" s="176" t="s">
        <v>26</v>
      </c>
      <c r="AO99" s="236" t="s">
        <v>24</v>
      </c>
      <c r="AP99" s="236" t="s">
        <v>25</v>
      </c>
      <c r="AQ99" s="211" t="s">
        <v>26</v>
      </c>
      <c r="AR99" s="251" t="s">
        <v>24</v>
      </c>
      <c r="AS99" s="176" t="s">
        <v>25</v>
      </c>
      <c r="AT99" s="176" t="s">
        <v>26</v>
      </c>
      <c r="AU99" s="236" t="s">
        <v>24</v>
      </c>
      <c r="AV99" s="236" t="s">
        <v>25</v>
      </c>
      <c r="AW99" s="176" t="s">
        <v>26</v>
      </c>
      <c r="AX99" s="251" t="s">
        <v>24</v>
      </c>
      <c r="AY99" s="176" t="s">
        <v>25</v>
      </c>
      <c r="AZ99" s="176" t="s">
        <v>26</v>
      </c>
      <c r="BA99" s="236" t="s">
        <v>24</v>
      </c>
      <c r="BB99" s="236" t="s">
        <v>25</v>
      </c>
      <c r="BC99" s="176" t="s">
        <v>26</v>
      </c>
      <c r="BD99" s="251" t="s">
        <v>24</v>
      </c>
      <c r="BE99" s="176" t="s">
        <v>25</v>
      </c>
      <c r="BF99" s="252" t="s">
        <v>26</v>
      </c>
      <c r="BG99" s="188" t="s">
        <v>24</v>
      </c>
      <c r="BH99" s="188" t="s">
        <v>25</v>
      </c>
      <c r="BI99" s="252" t="s">
        <v>26</v>
      </c>
      <c r="BJ99" s="189" t="s">
        <v>24</v>
      </c>
      <c r="BK99" s="252" t="s">
        <v>25</v>
      </c>
      <c r="BL99" s="176" t="s">
        <v>26</v>
      </c>
      <c r="BM99" s="236" t="s">
        <v>24</v>
      </c>
      <c r="BN99" s="236" t="s">
        <v>25</v>
      </c>
      <c r="BO99" s="176" t="s">
        <v>26</v>
      </c>
      <c r="BP99" s="251" t="s">
        <v>24</v>
      </c>
      <c r="BQ99" s="176" t="s">
        <v>25</v>
      </c>
      <c r="BR99" s="176" t="s">
        <v>26</v>
      </c>
      <c r="BS99" s="176" t="s">
        <v>24</v>
      </c>
      <c r="BT99" s="176" t="s">
        <v>25</v>
      </c>
    </row>
    <row r="100" spans="1:72" ht="39" customHeight="1" thickBot="1">
      <c r="A100" s="176">
        <v>53</v>
      </c>
      <c r="B100" s="190" t="s">
        <v>805</v>
      </c>
      <c r="C100" s="176" t="s">
        <v>520</v>
      </c>
      <c r="D100" s="190" t="s">
        <v>725</v>
      </c>
      <c r="E100" s="176" t="s">
        <v>777</v>
      </c>
      <c r="F100" s="176" t="s">
        <v>778</v>
      </c>
      <c r="G100" s="253">
        <v>0.31</v>
      </c>
      <c r="H100" s="176" t="s">
        <v>33</v>
      </c>
      <c r="I100" s="176" t="s">
        <v>33</v>
      </c>
      <c r="J100" s="190">
        <v>0</v>
      </c>
      <c r="K100" s="176" t="s">
        <v>33</v>
      </c>
      <c r="L100" s="176" t="s">
        <v>33</v>
      </c>
      <c r="M100" s="190">
        <v>0</v>
      </c>
      <c r="N100" s="176" t="s">
        <v>33</v>
      </c>
      <c r="O100" s="176" t="s">
        <v>33</v>
      </c>
      <c r="P100" s="190">
        <v>0</v>
      </c>
      <c r="Q100" s="176" t="s">
        <v>33</v>
      </c>
      <c r="R100" s="176" t="s">
        <v>33</v>
      </c>
      <c r="S100" s="190">
        <v>0</v>
      </c>
      <c r="T100" s="176" t="s">
        <v>33</v>
      </c>
      <c r="U100" s="176" t="s">
        <v>33</v>
      </c>
      <c r="V100" s="190">
        <v>0</v>
      </c>
      <c r="W100" s="176" t="s">
        <v>33</v>
      </c>
      <c r="X100" s="176" t="s">
        <v>33</v>
      </c>
      <c r="Y100" s="190">
        <v>0</v>
      </c>
      <c r="Z100" s="176" t="s">
        <v>33</v>
      </c>
      <c r="AA100" s="176" t="s">
        <v>33</v>
      </c>
      <c r="AB100" s="212">
        <v>7303</v>
      </c>
      <c r="AC100" s="176" t="s">
        <v>33</v>
      </c>
      <c r="AD100" s="176" t="s">
        <v>33</v>
      </c>
      <c r="AE100" s="212">
        <v>7303</v>
      </c>
      <c r="AF100" s="176" t="s">
        <v>33</v>
      </c>
      <c r="AG100" s="176" t="s">
        <v>33</v>
      </c>
      <c r="AH100" s="212">
        <v>7736</v>
      </c>
      <c r="AI100" s="176" t="s">
        <v>33</v>
      </c>
      <c r="AJ100" s="176" t="s">
        <v>33</v>
      </c>
      <c r="AK100" s="212">
        <v>15039</v>
      </c>
      <c r="AL100" s="176" t="s">
        <v>33</v>
      </c>
      <c r="AM100" s="176" t="s">
        <v>33</v>
      </c>
      <c r="AN100" s="212">
        <v>4074</v>
      </c>
      <c r="AO100" s="190" t="s">
        <v>33</v>
      </c>
      <c r="AP100" s="190" t="s">
        <v>33</v>
      </c>
      <c r="AQ100" s="212">
        <v>19113</v>
      </c>
      <c r="AR100" s="190" t="s">
        <v>33</v>
      </c>
      <c r="AS100" s="190" t="s">
        <v>33</v>
      </c>
      <c r="AT100" s="212">
        <v>1505</v>
      </c>
      <c r="AU100" s="190" t="s">
        <v>33</v>
      </c>
      <c r="AV100" s="190" t="s">
        <v>33</v>
      </c>
      <c r="AW100" s="212">
        <v>20618</v>
      </c>
      <c r="AX100" s="190" t="s">
        <v>33</v>
      </c>
      <c r="AY100" s="190" t="s">
        <v>33</v>
      </c>
      <c r="AZ100" s="212">
        <v>31</v>
      </c>
      <c r="BA100" s="190" t="s">
        <v>33</v>
      </c>
      <c r="BB100" s="190" t="s">
        <v>33</v>
      </c>
      <c r="BC100" s="212">
        <v>20649</v>
      </c>
      <c r="BD100" s="190" t="s">
        <v>33</v>
      </c>
      <c r="BE100" s="190" t="s">
        <v>33</v>
      </c>
      <c r="BF100" s="239">
        <v>507</v>
      </c>
      <c r="BG100" s="238" t="s">
        <v>33</v>
      </c>
      <c r="BH100" s="238" t="s">
        <v>33</v>
      </c>
      <c r="BI100" s="239">
        <v>21156</v>
      </c>
      <c r="BJ100" s="238" t="s">
        <v>33</v>
      </c>
      <c r="BK100" s="239" t="s">
        <v>33</v>
      </c>
      <c r="BL100" s="190">
        <v>472</v>
      </c>
      <c r="BM100" s="190" t="s">
        <v>33</v>
      </c>
      <c r="BN100" s="190" t="s">
        <v>33</v>
      </c>
      <c r="BO100" s="190">
        <v>21628</v>
      </c>
      <c r="BP100" s="190" t="s">
        <v>33</v>
      </c>
      <c r="BQ100" s="190" t="s">
        <v>33</v>
      </c>
      <c r="BR100" s="241">
        <v>3.0528920463608222</v>
      </c>
      <c r="BS100" s="176" t="s">
        <v>33</v>
      </c>
      <c r="BT100" s="176" t="s">
        <v>33</v>
      </c>
    </row>
    <row r="101" spans="1:72" ht="41.25" customHeight="1" thickBot="1">
      <c r="A101" s="176">
        <v>54</v>
      </c>
      <c r="B101" s="190" t="s">
        <v>806</v>
      </c>
      <c r="C101" s="176" t="s">
        <v>520</v>
      </c>
      <c r="D101" s="190" t="s">
        <v>725</v>
      </c>
      <c r="E101" s="176" t="s">
        <v>777</v>
      </c>
      <c r="F101" s="176" t="s">
        <v>778</v>
      </c>
      <c r="G101" s="253">
        <v>0.35</v>
      </c>
      <c r="H101" s="176" t="s">
        <v>33</v>
      </c>
      <c r="I101" s="176" t="s">
        <v>33</v>
      </c>
      <c r="J101" s="190">
        <v>0</v>
      </c>
      <c r="K101" s="176" t="s">
        <v>33</v>
      </c>
      <c r="L101" s="176" t="s">
        <v>33</v>
      </c>
      <c r="M101" s="190">
        <v>0</v>
      </c>
      <c r="N101" s="176" t="s">
        <v>33</v>
      </c>
      <c r="O101" s="176" t="s">
        <v>33</v>
      </c>
      <c r="P101" s="190">
        <v>0</v>
      </c>
      <c r="Q101" s="176" t="s">
        <v>33</v>
      </c>
      <c r="R101" s="176" t="s">
        <v>33</v>
      </c>
      <c r="S101" s="190">
        <v>0</v>
      </c>
      <c r="T101" s="176" t="s">
        <v>33</v>
      </c>
      <c r="U101" s="176" t="s">
        <v>33</v>
      </c>
      <c r="V101" s="190">
        <v>0</v>
      </c>
      <c r="W101" s="176" t="s">
        <v>33</v>
      </c>
      <c r="X101" s="176" t="s">
        <v>33</v>
      </c>
      <c r="Y101" s="190">
        <v>0</v>
      </c>
      <c r="Z101" s="176" t="s">
        <v>33</v>
      </c>
      <c r="AA101" s="176" t="s">
        <v>33</v>
      </c>
      <c r="AB101" s="212">
        <v>4346</v>
      </c>
      <c r="AC101" s="176" t="s">
        <v>33</v>
      </c>
      <c r="AD101" s="176" t="s">
        <v>33</v>
      </c>
      <c r="AE101" s="212">
        <v>4346</v>
      </c>
      <c r="AF101" s="176" t="s">
        <v>33</v>
      </c>
      <c r="AG101" s="176" t="s">
        <v>33</v>
      </c>
      <c r="AH101" s="212">
        <v>4961</v>
      </c>
      <c r="AI101" s="176" t="s">
        <v>33</v>
      </c>
      <c r="AJ101" s="176" t="s">
        <v>33</v>
      </c>
      <c r="AK101" s="212">
        <v>9307</v>
      </c>
      <c r="AL101" s="176" t="s">
        <v>33</v>
      </c>
      <c r="AM101" s="176" t="s">
        <v>33</v>
      </c>
      <c r="AN101" s="212">
        <v>2857</v>
      </c>
      <c r="AO101" s="190" t="s">
        <v>33</v>
      </c>
      <c r="AP101" s="190" t="s">
        <v>33</v>
      </c>
      <c r="AQ101" s="212">
        <v>12164</v>
      </c>
      <c r="AR101" s="190" t="s">
        <v>33</v>
      </c>
      <c r="AS101" s="190" t="s">
        <v>33</v>
      </c>
      <c r="AT101" s="212">
        <v>578</v>
      </c>
      <c r="AU101" s="190" t="s">
        <v>33</v>
      </c>
      <c r="AV101" s="190" t="s">
        <v>33</v>
      </c>
      <c r="AW101" s="212">
        <v>12742</v>
      </c>
      <c r="AX101" s="190" t="s">
        <v>33</v>
      </c>
      <c r="AY101" s="190" t="s">
        <v>33</v>
      </c>
      <c r="AZ101" s="212">
        <v>24</v>
      </c>
      <c r="BA101" s="190" t="s">
        <v>33</v>
      </c>
      <c r="BB101" s="190" t="s">
        <v>33</v>
      </c>
      <c r="BC101" s="212">
        <v>12766</v>
      </c>
      <c r="BD101" s="190" t="s">
        <v>33</v>
      </c>
      <c r="BE101" s="190" t="s">
        <v>33</v>
      </c>
      <c r="BF101" s="239">
        <v>162</v>
      </c>
      <c r="BG101" s="238" t="s">
        <v>33</v>
      </c>
      <c r="BH101" s="238" t="s">
        <v>33</v>
      </c>
      <c r="BI101" s="239">
        <v>12928</v>
      </c>
      <c r="BJ101" s="238" t="s">
        <v>33</v>
      </c>
      <c r="BK101" s="239" t="s">
        <v>33</v>
      </c>
      <c r="BL101" s="190">
        <v>130</v>
      </c>
      <c r="BM101" s="190" t="s">
        <v>33</v>
      </c>
      <c r="BN101" s="190" t="s">
        <v>33</v>
      </c>
      <c r="BO101" s="190">
        <v>13058</v>
      </c>
      <c r="BP101" s="190" t="s">
        <v>33</v>
      </c>
      <c r="BQ101" s="190" t="s">
        <v>33</v>
      </c>
      <c r="BR101" s="241">
        <v>2.7228558917363475</v>
      </c>
      <c r="BS101" s="176" t="s">
        <v>33</v>
      </c>
      <c r="BT101" s="176" t="s">
        <v>33</v>
      </c>
    </row>
    <row r="102" spans="1:72" ht="48" customHeight="1" thickBot="1">
      <c r="A102" s="176">
        <v>55</v>
      </c>
      <c r="B102" s="190" t="s">
        <v>807</v>
      </c>
      <c r="C102" s="176" t="s">
        <v>520</v>
      </c>
      <c r="D102" s="190" t="s">
        <v>725</v>
      </c>
      <c r="E102" s="176" t="s">
        <v>777</v>
      </c>
      <c r="F102" s="176" t="s">
        <v>778</v>
      </c>
      <c r="G102" s="253">
        <v>0.3</v>
      </c>
      <c r="H102" s="176" t="s">
        <v>33</v>
      </c>
      <c r="I102" s="176" t="s">
        <v>33</v>
      </c>
      <c r="J102" s="190">
        <v>0</v>
      </c>
      <c r="K102" s="176" t="s">
        <v>33</v>
      </c>
      <c r="L102" s="176" t="s">
        <v>33</v>
      </c>
      <c r="M102" s="190">
        <v>0</v>
      </c>
      <c r="N102" s="176" t="s">
        <v>33</v>
      </c>
      <c r="O102" s="176" t="s">
        <v>33</v>
      </c>
      <c r="P102" s="190">
        <v>0</v>
      </c>
      <c r="Q102" s="176" t="s">
        <v>33</v>
      </c>
      <c r="R102" s="176" t="s">
        <v>33</v>
      </c>
      <c r="S102" s="190">
        <v>0</v>
      </c>
      <c r="T102" s="176" t="s">
        <v>33</v>
      </c>
      <c r="U102" s="176" t="s">
        <v>33</v>
      </c>
      <c r="V102" s="190">
        <v>0</v>
      </c>
      <c r="W102" s="176" t="s">
        <v>33</v>
      </c>
      <c r="X102" s="176" t="s">
        <v>33</v>
      </c>
      <c r="Y102" s="190">
        <v>0</v>
      </c>
      <c r="Z102" s="176" t="s">
        <v>33</v>
      </c>
      <c r="AA102" s="176" t="s">
        <v>33</v>
      </c>
      <c r="AB102" s="212">
        <v>7056</v>
      </c>
      <c r="AC102" s="176" t="s">
        <v>33</v>
      </c>
      <c r="AD102" s="176" t="s">
        <v>33</v>
      </c>
      <c r="AE102" s="212">
        <v>7056</v>
      </c>
      <c r="AF102" s="176" t="s">
        <v>33</v>
      </c>
      <c r="AG102" s="176" t="s">
        <v>33</v>
      </c>
      <c r="AH102" s="212">
        <v>7544</v>
      </c>
      <c r="AI102" s="176" t="s">
        <v>33</v>
      </c>
      <c r="AJ102" s="176" t="s">
        <v>33</v>
      </c>
      <c r="AK102" s="212">
        <v>14600</v>
      </c>
      <c r="AL102" s="176" t="s">
        <v>33</v>
      </c>
      <c r="AM102" s="176" t="s">
        <v>33</v>
      </c>
      <c r="AN102" s="212">
        <v>3351</v>
      </c>
      <c r="AO102" s="190" t="s">
        <v>33</v>
      </c>
      <c r="AP102" s="190" t="s">
        <v>33</v>
      </c>
      <c r="AQ102" s="212">
        <v>17951</v>
      </c>
      <c r="AR102" s="190" t="s">
        <v>33</v>
      </c>
      <c r="AS102" s="190" t="s">
        <v>33</v>
      </c>
      <c r="AT102" s="212">
        <v>1458</v>
      </c>
      <c r="AU102" s="190" t="s">
        <v>33</v>
      </c>
      <c r="AV102" s="190" t="s">
        <v>33</v>
      </c>
      <c r="AW102" s="212">
        <v>19409</v>
      </c>
      <c r="AX102" s="190" t="s">
        <v>33</v>
      </c>
      <c r="AY102" s="190" t="s">
        <v>33</v>
      </c>
      <c r="AZ102" s="212">
        <v>19</v>
      </c>
      <c r="BA102" s="190" t="s">
        <v>33</v>
      </c>
      <c r="BB102" s="190" t="s">
        <v>33</v>
      </c>
      <c r="BC102" s="212">
        <v>19428</v>
      </c>
      <c r="BD102" s="190" t="s">
        <v>33</v>
      </c>
      <c r="BE102" s="190" t="s">
        <v>33</v>
      </c>
      <c r="BF102" s="239">
        <v>596</v>
      </c>
      <c r="BG102" s="238" t="s">
        <v>33</v>
      </c>
      <c r="BH102" s="238" t="s">
        <v>33</v>
      </c>
      <c r="BI102" s="239">
        <v>20024</v>
      </c>
      <c r="BJ102" s="238" t="s">
        <v>33</v>
      </c>
      <c r="BK102" s="239" t="s">
        <v>33</v>
      </c>
      <c r="BL102" s="190">
        <v>187</v>
      </c>
      <c r="BM102" s="190" t="s">
        <v>33</v>
      </c>
      <c r="BN102" s="190" t="s">
        <v>33</v>
      </c>
      <c r="BO102" s="190">
        <v>20211</v>
      </c>
      <c r="BP102" s="190" t="s">
        <v>33</v>
      </c>
      <c r="BQ102" s="190" t="s">
        <v>33</v>
      </c>
      <c r="BR102" s="241">
        <v>3.1626138390761431</v>
      </c>
      <c r="BS102" s="176" t="s">
        <v>33</v>
      </c>
      <c r="BT102" s="176" t="s">
        <v>33</v>
      </c>
    </row>
    <row r="103" spans="1:72" ht="13.5" thickBot="1">
      <c r="A103" s="8"/>
      <c r="C103" s="8"/>
      <c r="E103" s="8"/>
      <c r="F103" s="8"/>
      <c r="G103" s="8"/>
      <c r="H103" s="8"/>
      <c r="I103" s="8"/>
    </row>
    <row r="104" spans="1:72" ht="13.5" thickBot="1">
      <c r="A104" s="234" t="s">
        <v>1</v>
      </c>
      <c r="B104" s="569" t="s">
        <v>763</v>
      </c>
      <c r="C104" s="570"/>
      <c r="D104" s="570"/>
      <c r="E104" s="570"/>
      <c r="F104" s="570"/>
      <c r="G104" s="570"/>
      <c r="H104" s="570"/>
      <c r="I104" s="570"/>
      <c r="J104" s="570"/>
      <c r="K104" s="570"/>
      <c r="L104" s="571"/>
    </row>
    <row r="105" spans="1:72" ht="66" customHeight="1" thickBot="1">
      <c r="A105" s="248" t="s">
        <v>4</v>
      </c>
      <c r="B105" s="543" t="s">
        <v>766</v>
      </c>
      <c r="C105" s="548"/>
      <c r="D105" s="548"/>
      <c r="E105" s="548"/>
      <c r="F105" s="548"/>
      <c r="G105" s="548"/>
      <c r="H105" s="548"/>
      <c r="I105" s="548"/>
      <c r="J105" s="548"/>
      <c r="K105" s="548"/>
      <c r="L105" s="549"/>
      <c r="X105" s="7" t="s">
        <v>808</v>
      </c>
    </row>
    <row r="106" spans="1:72" ht="13.5" thickBot="1">
      <c r="A106" s="8"/>
      <c r="C106" s="8"/>
      <c r="E106" s="8"/>
      <c r="F106" s="8"/>
      <c r="G106" s="8"/>
      <c r="H106" s="8"/>
      <c r="I106" s="8"/>
    </row>
    <row r="107" spans="1:72" s="133" customFormat="1" ht="63.75" thickBot="1">
      <c r="A107" s="192" t="s">
        <v>7</v>
      </c>
      <c r="B107" s="192" t="s">
        <v>8</v>
      </c>
      <c r="C107" s="249" t="s">
        <v>771</v>
      </c>
      <c r="D107" s="192" t="s">
        <v>11</v>
      </c>
      <c r="E107" s="192" t="s">
        <v>772</v>
      </c>
      <c r="F107" s="250" t="s">
        <v>773</v>
      </c>
      <c r="G107" s="550" t="s">
        <v>774</v>
      </c>
      <c r="H107" s="550"/>
      <c r="I107" s="550"/>
      <c r="J107" s="550" t="s">
        <v>13</v>
      </c>
      <c r="K107" s="550"/>
      <c r="L107" s="550"/>
      <c r="M107" s="550"/>
      <c r="N107" s="550"/>
      <c r="O107" s="550"/>
      <c r="P107" s="550" t="s">
        <v>14</v>
      </c>
      <c r="Q107" s="550"/>
      <c r="R107" s="550"/>
      <c r="S107" s="550"/>
      <c r="T107" s="550"/>
      <c r="U107" s="550"/>
      <c r="V107" s="550" t="s">
        <v>15</v>
      </c>
      <c r="W107" s="550"/>
      <c r="X107" s="550"/>
      <c r="Y107" s="550"/>
      <c r="Z107" s="550"/>
      <c r="AA107" s="550"/>
      <c r="AB107" s="550" t="s">
        <v>16</v>
      </c>
      <c r="AC107" s="550"/>
      <c r="AD107" s="550"/>
      <c r="AE107" s="550"/>
      <c r="AF107" s="550"/>
      <c r="AG107" s="550"/>
      <c r="AH107" s="550" t="s">
        <v>17</v>
      </c>
      <c r="AI107" s="550"/>
      <c r="AJ107" s="550"/>
      <c r="AK107" s="550"/>
      <c r="AL107" s="550"/>
      <c r="AM107" s="550"/>
      <c r="AN107" s="550" t="s">
        <v>18</v>
      </c>
      <c r="AO107" s="550"/>
      <c r="AP107" s="550"/>
      <c r="AQ107" s="550"/>
      <c r="AR107" s="550"/>
      <c r="AS107" s="550"/>
      <c r="AT107" s="550" t="s">
        <v>19</v>
      </c>
      <c r="AU107" s="550"/>
      <c r="AV107" s="550"/>
      <c r="AW107" s="550"/>
      <c r="AX107" s="550"/>
      <c r="AY107" s="550"/>
      <c r="AZ107" s="550" t="s">
        <v>20</v>
      </c>
      <c r="BA107" s="550"/>
      <c r="BB107" s="550"/>
      <c r="BC107" s="550"/>
      <c r="BD107" s="550"/>
      <c r="BE107" s="550"/>
      <c r="BF107" s="550" t="s">
        <v>21</v>
      </c>
      <c r="BG107" s="550"/>
      <c r="BH107" s="550"/>
      <c r="BI107" s="550"/>
      <c r="BJ107" s="550"/>
      <c r="BK107" s="550"/>
      <c r="BL107" s="550" t="s">
        <v>22</v>
      </c>
      <c r="BM107" s="550"/>
      <c r="BN107" s="550"/>
      <c r="BO107" s="550"/>
      <c r="BP107" s="550"/>
      <c r="BQ107" s="550"/>
      <c r="BR107" s="550" t="s">
        <v>775</v>
      </c>
      <c r="BS107" s="550"/>
      <c r="BT107" s="550"/>
    </row>
    <row r="108" spans="1:72" ht="13.5" thickBot="1">
      <c r="A108" s="176"/>
      <c r="B108" s="190"/>
      <c r="C108" s="176"/>
      <c r="D108" s="190"/>
      <c r="E108" s="176"/>
      <c r="F108" s="176"/>
      <c r="G108" s="576"/>
      <c r="H108" s="576"/>
      <c r="I108" s="576"/>
      <c r="J108" s="550" t="s">
        <v>471</v>
      </c>
      <c r="K108" s="550"/>
      <c r="L108" s="550"/>
      <c r="M108" s="550" t="s">
        <v>470</v>
      </c>
      <c r="N108" s="550"/>
      <c r="O108" s="550"/>
      <c r="P108" s="550" t="s">
        <v>471</v>
      </c>
      <c r="Q108" s="550"/>
      <c r="R108" s="550"/>
      <c r="S108" s="550" t="s">
        <v>470</v>
      </c>
      <c r="T108" s="550"/>
      <c r="U108" s="550"/>
      <c r="V108" s="550" t="s">
        <v>471</v>
      </c>
      <c r="W108" s="550"/>
      <c r="X108" s="550"/>
      <c r="Y108" s="550" t="s">
        <v>470</v>
      </c>
      <c r="Z108" s="550"/>
      <c r="AA108" s="550"/>
      <c r="AB108" s="550" t="s">
        <v>471</v>
      </c>
      <c r="AC108" s="550"/>
      <c r="AD108" s="550"/>
      <c r="AE108" s="550" t="s">
        <v>470</v>
      </c>
      <c r="AF108" s="550"/>
      <c r="AG108" s="550"/>
      <c r="AH108" s="550" t="s">
        <v>471</v>
      </c>
      <c r="AI108" s="550"/>
      <c r="AJ108" s="550"/>
      <c r="AK108" s="550" t="s">
        <v>470</v>
      </c>
      <c r="AL108" s="550"/>
      <c r="AM108" s="550"/>
      <c r="AN108" s="550" t="s">
        <v>471</v>
      </c>
      <c r="AO108" s="550"/>
      <c r="AP108" s="550"/>
      <c r="AQ108" s="550" t="s">
        <v>470</v>
      </c>
      <c r="AR108" s="550"/>
      <c r="AS108" s="550"/>
      <c r="AT108" s="550" t="s">
        <v>471</v>
      </c>
      <c r="AU108" s="550"/>
      <c r="AV108" s="550"/>
      <c r="AW108" s="550" t="s">
        <v>470</v>
      </c>
      <c r="AX108" s="550"/>
      <c r="AY108" s="550"/>
      <c r="AZ108" s="550" t="s">
        <v>471</v>
      </c>
      <c r="BA108" s="550"/>
      <c r="BB108" s="550"/>
      <c r="BC108" s="550" t="s">
        <v>470</v>
      </c>
      <c r="BD108" s="550"/>
      <c r="BE108" s="550"/>
      <c r="BF108" s="550" t="s">
        <v>471</v>
      </c>
      <c r="BG108" s="550"/>
      <c r="BH108" s="550"/>
      <c r="BI108" s="550" t="s">
        <v>470</v>
      </c>
      <c r="BJ108" s="550"/>
      <c r="BK108" s="550"/>
      <c r="BL108" s="576" t="s">
        <v>473</v>
      </c>
      <c r="BM108" s="576"/>
      <c r="BN108" s="576"/>
      <c r="BO108" s="576" t="s">
        <v>472</v>
      </c>
      <c r="BP108" s="576"/>
      <c r="BQ108" s="576"/>
      <c r="BR108" s="565"/>
      <c r="BS108" s="565"/>
      <c r="BT108" s="565"/>
    </row>
    <row r="109" spans="1:72" s="37" customFormat="1" ht="14.25" customHeight="1" thickBot="1">
      <c r="A109" s="176"/>
      <c r="B109" s="176"/>
      <c r="C109" s="176"/>
      <c r="D109" s="176"/>
      <c r="E109" s="176"/>
      <c r="F109" s="176"/>
      <c r="G109" s="176" t="s">
        <v>26</v>
      </c>
      <c r="H109" s="176" t="s">
        <v>24</v>
      </c>
      <c r="I109" s="176" t="s">
        <v>25</v>
      </c>
      <c r="J109" s="176" t="s">
        <v>26</v>
      </c>
      <c r="K109" s="236" t="s">
        <v>24</v>
      </c>
      <c r="L109" s="236" t="s">
        <v>25</v>
      </c>
      <c r="M109" s="176" t="s">
        <v>26</v>
      </c>
      <c r="N109" s="251" t="s">
        <v>24</v>
      </c>
      <c r="O109" s="176" t="s">
        <v>25</v>
      </c>
      <c r="P109" s="176" t="s">
        <v>26</v>
      </c>
      <c r="Q109" s="236" t="s">
        <v>24</v>
      </c>
      <c r="R109" s="236" t="s">
        <v>25</v>
      </c>
      <c r="S109" s="176" t="s">
        <v>26</v>
      </c>
      <c r="T109" s="251" t="s">
        <v>24</v>
      </c>
      <c r="U109" s="176" t="s">
        <v>25</v>
      </c>
      <c r="V109" s="176" t="s">
        <v>26</v>
      </c>
      <c r="W109" s="236" t="s">
        <v>24</v>
      </c>
      <c r="X109" s="236" t="s">
        <v>25</v>
      </c>
      <c r="Y109" s="176" t="s">
        <v>26</v>
      </c>
      <c r="Z109" s="251" t="s">
        <v>24</v>
      </c>
      <c r="AA109" s="176" t="s">
        <v>25</v>
      </c>
      <c r="AB109" s="176" t="s">
        <v>26</v>
      </c>
      <c r="AC109" s="236" t="s">
        <v>24</v>
      </c>
      <c r="AD109" s="236" t="s">
        <v>25</v>
      </c>
      <c r="AE109" s="176" t="s">
        <v>26</v>
      </c>
      <c r="AF109" s="251" t="s">
        <v>24</v>
      </c>
      <c r="AG109" s="176" t="s">
        <v>25</v>
      </c>
      <c r="AH109" s="176" t="s">
        <v>26</v>
      </c>
      <c r="AI109" s="236" t="s">
        <v>24</v>
      </c>
      <c r="AJ109" s="236" t="s">
        <v>25</v>
      </c>
      <c r="AK109" s="176" t="s">
        <v>26</v>
      </c>
      <c r="AL109" s="251" t="s">
        <v>24</v>
      </c>
      <c r="AM109" s="176" t="s">
        <v>25</v>
      </c>
      <c r="AN109" s="176" t="s">
        <v>26</v>
      </c>
      <c r="AO109" s="236" t="s">
        <v>24</v>
      </c>
      <c r="AP109" s="236" t="s">
        <v>25</v>
      </c>
      <c r="AQ109" s="211" t="s">
        <v>26</v>
      </c>
      <c r="AR109" s="251" t="s">
        <v>24</v>
      </c>
      <c r="AS109" s="176" t="s">
        <v>25</v>
      </c>
      <c r="AT109" s="176" t="s">
        <v>26</v>
      </c>
      <c r="AU109" s="236" t="s">
        <v>24</v>
      </c>
      <c r="AV109" s="236" t="s">
        <v>25</v>
      </c>
      <c r="AW109" s="176" t="s">
        <v>26</v>
      </c>
      <c r="AX109" s="251" t="s">
        <v>24</v>
      </c>
      <c r="AY109" s="176" t="s">
        <v>25</v>
      </c>
      <c r="AZ109" s="176" t="s">
        <v>26</v>
      </c>
      <c r="BA109" s="236" t="s">
        <v>24</v>
      </c>
      <c r="BB109" s="236" t="s">
        <v>25</v>
      </c>
      <c r="BC109" s="176" t="s">
        <v>26</v>
      </c>
      <c r="BD109" s="251" t="s">
        <v>24</v>
      </c>
      <c r="BE109" s="176" t="s">
        <v>25</v>
      </c>
      <c r="BF109" s="252" t="s">
        <v>26</v>
      </c>
      <c r="BG109" s="188" t="s">
        <v>24</v>
      </c>
      <c r="BH109" s="188" t="s">
        <v>25</v>
      </c>
      <c r="BI109" s="252" t="s">
        <v>26</v>
      </c>
      <c r="BJ109" s="189" t="s">
        <v>24</v>
      </c>
      <c r="BK109" s="252" t="s">
        <v>25</v>
      </c>
      <c r="BL109" s="176" t="s">
        <v>26</v>
      </c>
      <c r="BM109" s="236" t="s">
        <v>24</v>
      </c>
      <c r="BN109" s="236" t="s">
        <v>25</v>
      </c>
      <c r="BO109" s="176" t="s">
        <v>26</v>
      </c>
      <c r="BP109" s="251" t="s">
        <v>24</v>
      </c>
      <c r="BQ109" s="176" t="s">
        <v>25</v>
      </c>
      <c r="BR109" s="176" t="s">
        <v>26</v>
      </c>
      <c r="BS109" s="176" t="s">
        <v>24</v>
      </c>
      <c r="BT109" s="176" t="s">
        <v>25</v>
      </c>
    </row>
    <row r="110" spans="1:72" s="33" customFormat="1" ht="45.75" customHeight="1" thickBot="1">
      <c r="A110" s="176">
        <v>73</v>
      </c>
      <c r="B110" s="190" t="s">
        <v>800</v>
      </c>
      <c r="C110" s="176" t="s">
        <v>520</v>
      </c>
      <c r="D110" s="190" t="s">
        <v>725</v>
      </c>
      <c r="E110" s="176" t="s">
        <v>777</v>
      </c>
      <c r="F110" s="176" t="s">
        <v>778</v>
      </c>
      <c r="G110" s="253">
        <v>0.67</v>
      </c>
      <c r="H110" s="176" t="s">
        <v>33</v>
      </c>
      <c r="I110" s="176" t="s">
        <v>33</v>
      </c>
      <c r="J110" s="190">
        <v>0</v>
      </c>
      <c r="K110" s="176" t="s">
        <v>33</v>
      </c>
      <c r="L110" s="176" t="s">
        <v>33</v>
      </c>
      <c r="M110" s="190">
        <v>0</v>
      </c>
      <c r="N110" s="176" t="s">
        <v>33</v>
      </c>
      <c r="O110" s="176" t="s">
        <v>33</v>
      </c>
      <c r="P110" s="190">
        <v>0</v>
      </c>
      <c r="Q110" s="176" t="s">
        <v>33</v>
      </c>
      <c r="R110" s="176" t="s">
        <v>33</v>
      </c>
      <c r="S110" s="190">
        <v>0</v>
      </c>
      <c r="T110" s="176" t="s">
        <v>33</v>
      </c>
      <c r="U110" s="176" t="s">
        <v>33</v>
      </c>
      <c r="V110" s="190">
        <v>0</v>
      </c>
      <c r="W110" s="176" t="s">
        <v>33</v>
      </c>
      <c r="X110" s="176" t="s">
        <v>33</v>
      </c>
      <c r="Y110" s="190">
        <v>0</v>
      </c>
      <c r="Z110" s="176" t="s">
        <v>33</v>
      </c>
      <c r="AA110" s="176" t="s">
        <v>33</v>
      </c>
      <c r="AB110" s="238">
        <v>0</v>
      </c>
      <c r="AC110" s="176" t="s">
        <v>33</v>
      </c>
      <c r="AD110" s="176" t="s">
        <v>33</v>
      </c>
      <c r="AE110" s="238">
        <v>0</v>
      </c>
      <c r="AF110" s="176" t="s">
        <v>33</v>
      </c>
      <c r="AG110" s="176" t="s">
        <v>33</v>
      </c>
      <c r="AH110" s="190">
        <v>0</v>
      </c>
      <c r="AI110" s="176" t="s">
        <v>33</v>
      </c>
      <c r="AJ110" s="176" t="s">
        <v>33</v>
      </c>
      <c r="AK110" s="190">
        <v>0</v>
      </c>
      <c r="AL110" s="176" t="s">
        <v>33</v>
      </c>
      <c r="AM110" s="176" t="s">
        <v>33</v>
      </c>
      <c r="AN110" s="190">
        <v>0</v>
      </c>
      <c r="AO110" s="176" t="s">
        <v>33</v>
      </c>
      <c r="AP110" s="176" t="s">
        <v>33</v>
      </c>
      <c r="AQ110" s="212">
        <v>0</v>
      </c>
      <c r="AR110" s="176" t="s">
        <v>33</v>
      </c>
      <c r="AS110" s="176" t="s">
        <v>33</v>
      </c>
      <c r="AT110" s="212">
        <v>402</v>
      </c>
      <c r="AU110" s="176" t="s">
        <v>33</v>
      </c>
      <c r="AV110" s="176" t="s">
        <v>33</v>
      </c>
      <c r="AW110" s="190">
        <v>402</v>
      </c>
      <c r="AX110" s="176" t="s">
        <v>33</v>
      </c>
      <c r="AY110" s="176" t="s">
        <v>33</v>
      </c>
      <c r="AZ110" s="212">
        <v>1474</v>
      </c>
      <c r="BA110" s="176" t="s">
        <v>33</v>
      </c>
      <c r="BB110" s="176" t="s">
        <v>33</v>
      </c>
      <c r="BC110" s="190">
        <v>1876</v>
      </c>
      <c r="BD110" s="176" t="s">
        <v>33</v>
      </c>
      <c r="BE110" s="176" t="s">
        <v>33</v>
      </c>
      <c r="BF110" s="239">
        <v>3280</v>
      </c>
      <c r="BG110" s="238" t="s">
        <v>33</v>
      </c>
      <c r="BH110" s="238" t="s">
        <v>33</v>
      </c>
      <c r="BI110" s="239">
        <v>5156</v>
      </c>
      <c r="BJ110" s="238" t="s">
        <v>33</v>
      </c>
      <c r="BK110" s="239" t="s">
        <v>33</v>
      </c>
      <c r="BL110" s="190">
        <v>6353</v>
      </c>
      <c r="BM110" s="190" t="s">
        <v>33</v>
      </c>
      <c r="BN110" s="190" t="s">
        <v>33</v>
      </c>
      <c r="BO110" s="190">
        <v>11509</v>
      </c>
      <c r="BP110" s="190" t="s">
        <v>33</v>
      </c>
      <c r="BQ110" s="190" t="s">
        <v>33</v>
      </c>
      <c r="BR110" s="241">
        <v>1.4677956028623862</v>
      </c>
      <c r="BS110" s="176" t="s">
        <v>33</v>
      </c>
      <c r="BT110" s="176" t="s">
        <v>33</v>
      </c>
    </row>
    <row r="111" spans="1:72" ht="30.75" customHeight="1" thickBot="1">
      <c r="A111" s="176">
        <v>56</v>
      </c>
      <c r="B111" s="190" t="s">
        <v>809</v>
      </c>
      <c r="C111" s="176" t="s">
        <v>520</v>
      </c>
      <c r="D111" s="190" t="s">
        <v>725</v>
      </c>
      <c r="E111" s="176" t="s">
        <v>777</v>
      </c>
      <c r="F111" s="176" t="s">
        <v>778</v>
      </c>
      <c r="G111" s="253">
        <v>0.3</v>
      </c>
      <c r="H111" s="176" t="s">
        <v>33</v>
      </c>
      <c r="I111" s="176" t="s">
        <v>33</v>
      </c>
      <c r="J111" s="190">
        <v>0</v>
      </c>
      <c r="K111" s="176" t="s">
        <v>33</v>
      </c>
      <c r="L111" s="176" t="s">
        <v>33</v>
      </c>
      <c r="M111" s="190">
        <v>0</v>
      </c>
      <c r="N111" s="176" t="s">
        <v>33</v>
      </c>
      <c r="O111" s="176" t="s">
        <v>33</v>
      </c>
      <c r="P111" s="190">
        <v>0</v>
      </c>
      <c r="Q111" s="176" t="s">
        <v>33</v>
      </c>
      <c r="R111" s="176" t="s">
        <v>33</v>
      </c>
      <c r="S111" s="190">
        <v>0</v>
      </c>
      <c r="T111" s="176" t="s">
        <v>33</v>
      </c>
      <c r="U111" s="176" t="s">
        <v>33</v>
      </c>
      <c r="V111" s="190">
        <v>0</v>
      </c>
      <c r="W111" s="176" t="s">
        <v>33</v>
      </c>
      <c r="X111" s="176" t="s">
        <v>33</v>
      </c>
      <c r="Y111" s="190">
        <v>0</v>
      </c>
      <c r="Z111" s="176" t="s">
        <v>33</v>
      </c>
      <c r="AA111" s="176" t="s">
        <v>33</v>
      </c>
      <c r="AB111" s="190">
        <v>692</v>
      </c>
      <c r="AC111" s="176" t="s">
        <v>33</v>
      </c>
      <c r="AD111" s="176" t="s">
        <v>33</v>
      </c>
      <c r="AE111" s="190">
        <v>692</v>
      </c>
      <c r="AF111" s="176" t="s">
        <v>33</v>
      </c>
      <c r="AG111" s="176" t="s">
        <v>33</v>
      </c>
      <c r="AH111" s="190">
        <v>528</v>
      </c>
      <c r="AI111" s="176" t="s">
        <v>33</v>
      </c>
      <c r="AJ111" s="176" t="s">
        <v>33</v>
      </c>
      <c r="AK111" s="190">
        <v>1220</v>
      </c>
      <c r="AL111" s="176" t="s">
        <v>33</v>
      </c>
      <c r="AM111" s="176" t="s">
        <v>33</v>
      </c>
      <c r="AN111" s="190">
        <v>1099</v>
      </c>
      <c r="AO111" s="176" t="s">
        <v>33</v>
      </c>
      <c r="AP111" s="176" t="s">
        <v>33</v>
      </c>
      <c r="AQ111" s="212">
        <v>2319</v>
      </c>
      <c r="AR111" s="176" t="s">
        <v>33</v>
      </c>
      <c r="AS111" s="176" t="s">
        <v>33</v>
      </c>
      <c r="AT111" s="212">
        <v>2238</v>
      </c>
      <c r="AU111" s="176" t="s">
        <v>33</v>
      </c>
      <c r="AV111" s="176" t="s">
        <v>33</v>
      </c>
      <c r="AW111" s="190">
        <v>4557</v>
      </c>
      <c r="AX111" s="176" t="s">
        <v>33</v>
      </c>
      <c r="AY111" s="176" t="s">
        <v>33</v>
      </c>
      <c r="AZ111" s="212">
        <v>3968</v>
      </c>
      <c r="BA111" s="176" t="s">
        <v>33</v>
      </c>
      <c r="BB111" s="176" t="s">
        <v>33</v>
      </c>
      <c r="BC111" s="190">
        <v>8525</v>
      </c>
      <c r="BD111" s="176" t="s">
        <v>33</v>
      </c>
      <c r="BE111" s="176" t="s">
        <v>33</v>
      </c>
      <c r="BF111" s="239">
        <v>2112</v>
      </c>
      <c r="BG111" s="238" t="s">
        <v>33</v>
      </c>
      <c r="BH111" s="238" t="s">
        <v>33</v>
      </c>
      <c r="BI111" s="239">
        <v>10637</v>
      </c>
      <c r="BJ111" s="238" t="s">
        <v>33</v>
      </c>
      <c r="BK111" s="239" t="s">
        <v>33</v>
      </c>
      <c r="BL111" s="190">
        <v>4080</v>
      </c>
      <c r="BM111" s="190" t="s">
        <v>33</v>
      </c>
      <c r="BN111" s="190" t="s">
        <v>33</v>
      </c>
      <c r="BO111" s="190">
        <v>14717</v>
      </c>
      <c r="BP111" s="190" t="s">
        <v>33</v>
      </c>
      <c r="BQ111" s="190" t="s">
        <v>33</v>
      </c>
      <c r="BR111" s="241">
        <v>2.6320778338162176</v>
      </c>
      <c r="BS111" s="176" t="s">
        <v>33</v>
      </c>
      <c r="BT111" s="176" t="s">
        <v>33</v>
      </c>
    </row>
    <row r="112" spans="1:72" ht="51.75" thickBot="1">
      <c r="A112" s="176">
        <v>57</v>
      </c>
      <c r="B112" s="190" t="s">
        <v>810</v>
      </c>
      <c r="C112" s="176" t="s">
        <v>520</v>
      </c>
      <c r="D112" s="190" t="s">
        <v>725</v>
      </c>
      <c r="E112" s="176" t="s">
        <v>777</v>
      </c>
      <c r="F112" s="176" t="s">
        <v>778</v>
      </c>
      <c r="G112" s="253">
        <v>0.73</v>
      </c>
      <c r="H112" s="176" t="s">
        <v>33</v>
      </c>
      <c r="I112" s="176" t="s">
        <v>33</v>
      </c>
      <c r="J112" s="190">
        <v>0</v>
      </c>
      <c r="K112" s="176" t="s">
        <v>33</v>
      </c>
      <c r="L112" s="176" t="s">
        <v>33</v>
      </c>
      <c r="M112" s="190">
        <v>0</v>
      </c>
      <c r="N112" s="176" t="s">
        <v>33</v>
      </c>
      <c r="O112" s="176" t="s">
        <v>33</v>
      </c>
      <c r="P112" s="190">
        <v>0</v>
      </c>
      <c r="Q112" s="176" t="s">
        <v>33</v>
      </c>
      <c r="R112" s="176" t="s">
        <v>33</v>
      </c>
      <c r="S112" s="190">
        <v>0</v>
      </c>
      <c r="T112" s="176" t="s">
        <v>33</v>
      </c>
      <c r="U112" s="176" t="s">
        <v>33</v>
      </c>
      <c r="V112" s="190">
        <v>0</v>
      </c>
      <c r="W112" s="176" t="s">
        <v>33</v>
      </c>
      <c r="X112" s="176" t="s">
        <v>33</v>
      </c>
      <c r="Y112" s="190">
        <v>0</v>
      </c>
      <c r="Z112" s="176" t="s">
        <v>33</v>
      </c>
      <c r="AA112" s="176" t="s">
        <v>33</v>
      </c>
      <c r="AB112" s="190">
        <v>46</v>
      </c>
      <c r="AC112" s="176" t="s">
        <v>33</v>
      </c>
      <c r="AD112" s="176" t="s">
        <v>33</v>
      </c>
      <c r="AE112" s="190">
        <v>46</v>
      </c>
      <c r="AF112" s="176" t="s">
        <v>33</v>
      </c>
      <c r="AG112" s="176" t="s">
        <v>33</v>
      </c>
      <c r="AH112" s="190">
        <v>218</v>
      </c>
      <c r="AI112" s="176" t="s">
        <v>33</v>
      </c>
      <c r="AJ112" s="176" t="s">
        <v>33</v>
      </c>
      <c r="AK112" s="190">
        <v>264</v>
      </c>
      <c r="AL112" s="176" t="s">
        <v>785</v>
      </c>
      <c r="AM112" s="176" t="s">
        <v>33</v>
      </c>
      <c r="AN112" s="190">
        <v>524</v>
      </c>
      <c r="AO112" s="176" t="s">
        <v>33</v>
      </c>
      <c r="AP112" s="176" t="s">
        <v>33</v>
      </c>
      <c r="AQ112" s="212">
        <v>788</v>
      </c>
      <c r="AR112" s="176" t="s">
        <v>33</v>
      </c>
      <c r="AS112" s="176" t="s">
        <v>33</v>
      </c>
      <c r="AT112" s="212">
        <v>340</v>
      </c>
      <c r="AU112" s="176" t="s">
        <v>33</v>
      </c>
      <c r="AV112" s="176" t="s">
        <v>33</v>
      </c>
      <c r="AW112" s="190">
        <v>1128</v>
      </c>
      <c r="AX112" s="176" t="s">
        <v>33</v>
      </c>
      <c r="AY112" s="176" t="s">
        <v>33</v>
      </c>
      <c r="AZ112" s="212">
        <v>260</v>
      </c>
      <c r="BA112" s="176" t="s">
        <v>33</v>
      </c>
      <c r="BB112" s="176" t="s">
        <v>33</v>
      </c>
      <c r="BC112" s="190">
        <v>1388</v>
      </c>
      <c r="BD112" s="176" t="s">
        <v>33</v>
      </c>
      <c r="BE112" s="176" t="s">
        <v>33</v>
      </c>
      <c r="BF112" s="239">
        <v>476</v>
      </c>
      <c r="BG112" s="238" t="s">
        <v>33</v>
      </c>
      <c r="BH112" s="238" t="s">
        <v>33</v>
      </c>
      <c r="BI112" s="239">
        <v>1864</v>
      </c>
      <c r="BJ112" s="238" t="s">
        <v>33</v>
      </c>
      <c r="BK112" s="239" t="s">
        <v>33</v>
      </c>
      <c r="BL112" s="190">
        <v>732</v>
      </c>
      <c r="BM112" s="190" t="s">
        <v>33</v>
      </c>
      <c r="BN112" s="190" t="s">
        <v>33</v>
      </c>
      <c r="BO112" s="190">
        <v>2596</v>
      </c>
      <c r="BP112" s="190" t="s">
        <v>33</v>
      </c>
      <c r="BQ112" s="190" t="s">
        <v>33</v>
      </c>
      <c r="BR112" s="241">
        <v>1.3384133923830048</v>
      </c>
      <c r="BS112" s="176" t="s">
        <v>33</v>
      </c>
      <c r="BT112" s="176" t="s">
        <v>33</v>
      </c>
    </row>
    <row r="113" spans="1:72" ht="39" thickBot="1">
      <c r="A113" s="176">
        <v>58</v>
      </c>
      <c r="B113" s="190" t="s">
        <v>811</v>
      </c>
      <c r="C113" s="176" t="s">
        <v>520</v>
      </c>
      <c r="D113" s="190" t="s">
        <v>725</v>
      </c>
      <c r="E113" s="176" t="s">
        <v>777</v>
      </c>
      <c r="F113" s="176" t="s">
        <v>778</v>
      </c>
      <c r="G113" s="253">
        <v>0.89</v>
      </c>
      <c r="H113" s="176" t="s">
        <v>33</v>
      </c>
      <c r="I113" s="176" t="s">
        <v>33</v>
      </c>
      <c r="J113" s="190">
        <v>0</v>
      </c>
      <c r="K113" s="176" t="s">
        <v>33</v>
      </c>
      <c r="L113" s="176" t="s">
        <v>33</v>
      </c>
      <c r="M113" s="190">
        <v>0</v>
      </c>
      <c r="N113" s="176" t="s">
        <v>33</v>
      </c>
      <c r="O113" s="176" t="s">
        <v>33</v>
      </c>
      <c r="P113" s="190">
        <v>0</v>
      </c>
      <c r="Q113" s="176" t="s">
        <v>33</v>
      </c>
      <c r="R113" s="176" t="s">
        <v>33</v>
      </c>
      <c r="S113" s="190">
        <v>0</v>
      </c>
      <c r="T113" s="176" t="s">
        <v>33</v>
      </c>
      <c r="U113" s="176" t="s">
        <v>33</v>
      </c>
      <c r="V113" s="190">
        <v>0</v>
      </c>
      <c r="W113" s="176" t="s">
        <v>33</v>
      </c>
      <c r="X113" s="176" t="s">
        <v>33</v>
      </c>
      <c r="Y113" s="190">
        <v>0</v>
      </c>
      <c r="Z113" s="176" t="s">
        <v>33</v>
      </c>
      <c r="AA113" s="176" t="s">
        <v>33</v>
      </c>
      <c r="AB113" s="190">
        <v>75</v>
      </c>
      <c r="AC113" s="176" t="s">
        <v>33</v>
      </c>
      <c r="AD113" s="176" t="s">
        <v>33</v>
      </c>
      <c r="AE113" s="190">
        <v>75</v>
      </c>
      <c r="AF113" s="176" t="s">
        <v>33</v>
      </c>
      <c r="AG113" s="176" t="s">
        <v>33</v>
      </c>
      <c r="AH113" s="190">
        <v>56</v>
      </c>
      <c r="AI113" s="176" t="s">
        <v>33</v>
      </c>
      <c r="AJ113" s="176" t="s">
        <v>33</v>
      </c>
      <c r="AK113" s="190">
        <v>131</v>
      </c>
      <c r="AL113" s="176" t="s">
        <v>33</v>
      </c>
      <c r="AM113" s="176" t="s">
        <v>33</v>
      </c>
      <c r="AN113" s="190">
        <v>58</v>
      </c>
      <c r="AO113" s="176" t="s">
        <v>33</v>
      </c>
      <c r="AP113" s="176" t="s">
        <v>33</v>
      </c>
      <c r="AQ113" s="212">
        <v>189</v>
      </c>
      <c r="AR113" s="176" t="s">
        <v>33</v>
      </c>
      <c r="AS113" s="176" t="s">
        <v>33</v>
      </c>
      <c r="AT113" s="212">
        <v>42</v>
      </c>
      <c r="AU113" s="176" t="s">
        <v>33</v>
      </c>
      <c r="AV113" s="176" t="s">
        <v>33</v>
      </c>
      <c r="AW113" s="190">
        <v>231</v>
      </c>
      <c r="AX113" s="176" t="s">
        <v>33</v>
      </c>
      <c r="AY113" s="176" t="s">
        <v>33</v>
      </c>
      <c r="AZ113" s="212">
        <v>93</v>
      </c>
      <c r="BA113" s="176" t="s">
        <v>33</v>
      </c>
      <c r="BB113" s="176" t="s">
        <v>33</v>
      </c>
      <c r="BC113" s="190">
        <v>324</v>
      </c>
      <c r="BD113" s="176" t="s">
        <v>33</v>
      </c>
      <c r="BE113" s="176" t="s">
        <v>33</v>
      </c>
      <c r="BF113" s="239">
        <v>68</v>
      </c>
      <c r="BG113" s="238" t="s">
        <v>33</v>
      </c>
      <c r="BH113" s="238" t="s">
        <v>33</v>
      </c>
      <c r="BI113" s="239">
        <v>392</v>
      </c>
      <c r="BJ113" s="238" t="s">
        <v>33</v>
      </c>
      <c r="BK113" s="239" t="s">
        <v>33</v>
      </c>
      <c r="BL113" s="190">
        <v>86</v>
      </c>
      <c r="BM113" s="190" t="s">
        <v>33</v>
      </c>
      <c r="BN113" s="190" t="s">
        <v>33</v>
      </c>
      <c r="BO113" s="190">
        <v>478</v>
      </c>
      <c r="BP113" s="190" t="s">
        <v>33</v>
      </c>
      <c r="BQ113" s="190" t="s">
        <v>33</v>
      </c>
      <c r="BR113" s="241">
        <v>1.1212497947502991</v>
      </c>
      <c r="BS113" s="176" t="s">
        <v>33</v>
      </c>
      <c r="BT113" s="176" t="s">
        <v>33</v>
      </c>
    </row>
    <row r="114" spans="1:72" ht="51.75" thickBot="1">
      <c r="A114" s="176">
        <v>59</v>
      </c>
      <c r="B114" s="190" t="s">
        <v>812</v>
      </c>
      <c r="C114" s="176" t="s">
        <v>520</v>
      </c>
      <c r="D114" s="190" t="s">
        <v>725</v>
      </c>
      <c r="E114" s="176" t="s">
        <v>777</v>
      </c>
      <c r="F114" s="176" t="s">
        <v>778</v>
      </c>
      <c r="G114" s="253">
        <v>0.37</v>
      </c>
      <c r="H114" s="176" t="s">
        <v>33</v>
      </c>
      <c r="I114" s="176" t="s">
        <v>33</v>
      </c>
      <c r="J114" s="190">
        <v>0</v>
      </c>
      <c r="K114" s="176" t="s">
        <v>33</v>
      </c>
      <c r="L114" s="176" t="s">
        <v>33</v>
      </c>
      <c r="M114" s="190">
        <v>0</v>
      </c>
      <c r="N114" s="176" t="s">
        <v>33</v>
      </c>
      <c r="O114" s="176" t="s">
        <v>33</v>
      </c>
      <c r="P114" s="190">
        <v>0</v>
      </c>
      <c r="Q114" s="176" t="s">
        <v>33</v>
      </c>
      <c r="R114" s="176" t="s">
        <v>33</v>
      </c>
      <c r="S114" s="190">
        <v>0</v>
      </c>
      <c r="T114" s="176" t="s">
        <v>33</v>
      </c>
      <c r="U114" s="176" t="s">
        <v>33</v>
      </c>
      <c r="V114" s="190">
        <v>0</v>
      </c>
      <c r="W114" s="176" t="s">
        <v>33</v>
      </c>
      <c r="X114" s="176" t="s">
        <v>33</v>
      </c>
      <c r="Y114" s="190">
        <v>0</v>
      </c>
      <c r="Z114" s="176" t="s">
        <v>33</v>
      </c>
      <c r="AA114" s="176" t="s">
        <v>33</v>
      </c>
      <c r="AB114" s="190">
        <v>0</v>
      </c>
      <c r="AC114" s="176" t="s">
        <v>33</v>
      </c>
      <c r="AD114" s="176" t="s">
        <v>33</v>
      </c>
      <c r="AE114" s="190">
        <v>0</v>
      </c>
      <c r="AF114" s="176" t="s">
        <v>33</v>
      </c>
      <c r="AG114" s="176" t="s">
        <v>33</v>
      </c>
      <c r="AH114" s="190">
        <v>3177</v>
      </c>
      <c r="AI114" s="176" t="s">
        <v>33</v>
      </c>
      <c r="AJ114" s="176" t="s">
        <v>33</v>
      </c>
      <c r="AK114" s="190">
        <v>3177</v>
      </c>
      <c r="AL114" s="176" t="s">
        <v>33</v>
      </c>
      <c r="AM114" s="176" t="s">
        <v>33</v>
      </c>
      <c r="AN114" s="190">
        <v>0</v>
      </c>
      <c r="AO114" s="176" t="s">
        <v>33</v>
      </c>
      <c r="AP114" s="176" t="s">
        <v>33</v>
      </c>
      <c r="AQ114" s="212">
        <v>3177</v>
      </c>
      <c r="AR114" s="176" t="s">
        <v>33</v>
      </c>
      <c r="AS114" s="176" t="s">
        <v>33</v>
      </c>
      <c r="AT114" s="212">
        <v>5144</v>
      </c>
      <c r="AU114" s="176" t="s">
        <v>33</v>
      </c>
      <c r="AV114" s="176" t="s">
        <v>33</v>
      </c>
      <c r="AW114" s="190">
        <v>8321</v>
      </c>
      <c r="AX114" s="176" t="s">
        <v>33</v>
      </c>
      <c r="AY114" s="176" t="s">
        <v>33</v>
      </c>
      <c r="AZ114" s="212">
        <v>0</v>
      </c>
      <c r="BA114" s="176" t="s">
        <v>33</v>
      </c>
      <c r="BB114" s="176" t="s">
        <v>33</v>
      </c>
      <c r="BC114" s="190">
        <v>8321</v>
      </c>
      <c r="BD114" s="176" t="s">
        <v>33</v>
      </c>
      <c r="BE114" s="176" t="s">
        <v>33</v>
      </c>
      <c r="BF114" s="239">
        <v>0</v>
      </c>
      <c r="BG114" s="238" t="s">
        <v>33</v>
      </c>
      <c r="BH114" s="238" t="s">
        <v>33</v>
      </c>
      <c r="BI114" s="239">
        <v>8321</v>
      </c>
      <c r="BJ114" s="238" t="s">
        <v>33</v>
      </c>
      <c r="BK114" s="239" t="s">
        <v>33</v>
      </c>
      <c r="BL114" s="190">
        <v>12050</v>
      </c>
      <c r="BM114" s="190" t="s">
        <v>33</v>
      </c>
      <c r="BN114" s="190" t="s">
        <v>33</v>
      </c>
      <c r="BO114" s="190">
        <v>20371</v>
      </c>
      <c r="BP114" s="190" t="s">
        <v>33</v>
      </c>
      <c r="BQ114" s="190" t="s">
        <v>33</v>
      </c>
      <c r="BR114" s="241">
        <v>2.0810810810810811</v>
      </c>
      <c r="BS114" s="176" t="s">
        <v>33</v>
      </c>
      <c r="BT114" s="176" t="s">
        <v>33</v>
      </c>
    </row>
    <row r="115" spans="1:72" ht="13.5" thickBot="1">
      <c r="A115" s="8"/>
      <c r="C115" s="8"/>
      <c r="E115" s="8"/>
      <c r="F115" s="8"/>
      <c r="G115" s="8"/>
      <c r="H115" s="8"/>
      <c r="I115" s="8"/>
    </row>
    <row r="116" spans="1:72" s="4" customFormat="1" ht="26.25" customHeight="1" thickBot="1">
      <c r="A116" s="258" t="s">
        <v>1</v>
      </c>
      <c r="B116" s="178" t="s">
        <v>813</v>
      </c>
      <c r="C116" s="179"/>
      <c r="D116" s="237"/>
      <c r="E116" s="179"/>
      <c r="F116" s="179"/>
      <c r="G116" s="179"/>
      <c r="H116" s="179"/>
      <c r="I116" s="179"/>
      <c r="J116" s="179"/>
      <c r="K116" s="179"/>
      <c r="L116" s="180"/>
      <c r="BF116" s="68"/>
      <c r="BG116" s="19"/>
      <c r="BH116" s="19"/>
      <c r="BI116" s="68"/>
      <c r="BJ116" s="19"/>
      <c r="BK116" s="68"/>
    </row>
    <row r="117" spans="1:72" s="7" customFormat="1" ht="26.25" thickBot="1">
      <c r="A117" s="248" t="s">
        <v>4</v>
      </c>
      <c r="B117" s="543" t="s">
        <v>814</v>
      </c>
      <c r="C117" s="548"/>
      <c r="D117" s="548"/>
      <c r="E117" s="548"/>
      <c r="F117" s="548"/>
      <c r="G117" s="548"/>
      <c r="H117" s="548"/>
      <c r="I117" s="548"/>
      <c r="J117" s="548"/>
      <c r="K117" s="548"/>
      <c r="L117" s="549"/>
      <c r="AZ117" s="4"/>
      <c r="BF117" s="61"/>
      <c r="BG117" s="62"/>
      <c r="BH117" s="62"/>
      <c r="BI117" s="61"/>
      <c r="BJ117" s="62"/>
      <c r="BK117" s="61"/>
    </row>
    <row r="118" spans="1:72" s="7" customFormat="1" ht="13.5" thickBot="1">
      <c r="A118" s="259"/>
      <c r="C118" s="8"/>
      <c r="D118" s="8"/>
      <c r="E118" s="8"/>
      <c r="F118" s="8"/>
      <c r="G118" s="8"/>
      <c r="H118" s="8"/>
      <c r="I118" s="8"/>
      <c r="AZ118" s="4"/>
      <c r="BF118" s="61"/>
      <c r="BG118" s="62"/>
      <c r="BH118" s="62"/>
      <c r="BI118" s="61"/>
      <c r="BJ118" s="62"/>
      <c r="BK118" s="61"/>
    </row>
    <row r="119" spans="1:72" s="8" customFormat="1" ht="63.75" thickBot="1">
      <c r="A119" s="192" t="s">
        <v>7</v>
      </c>
      <c r="B119" s="192" t="s">
        <v>8</v>
      </c>
      <c r="C119" s="249" t="s">
        <v>771</v>
      </c>
      <c r="D119" s="192" t="s">
        <v>11</v>
      </c>
      <c r="E119" s="192" t="s">
        <v>772</v>
      </c>
      <c r="F119" s="250" t="s">
        <v>773</v>
      </c>
      <c r="G119" s="550" t="s">
        <v>774</v>
      </c>
      <c r="H119" s="550"/>
      <c r="I119" s="550"/>
      <c r="J119" s="550" t="s">
        <v>13</v>
      </c>
      <c r="K119" s="550"/>
      <c r="L119" s="550"/>
      <c r="M119" s="550"/>
      <c r="N119" s="550"/>
      <c r="O119" s="550"/>
      <c r="P119" s="550" t="s">
        <v>14</v>
      </c>
      <c r="Q119" s="550"/>
      <c r="R119" s="550"/>
      <c r="S119" s="550"/>
      <c r="T119" s="550"/>
      <c r="U119" s="550"/>
      <c r="V119" s="550" t="s">
        <v>15</v>
      </c>
      <c r="W119" s="550"/>
      <c r="X119" s="550"/>
      <c r="Y119" s="550"/>
      <c r="Z119" s="550"/>
      <c r="AA119" s="550"/>
      <c r="AB119" s="559" t="s">
        <v>16</v>
      </c>
      <c r="AC119" s="560"/>
      <c r="AD119" s="560"/>
      <c r="AE119" s="560"/>
      <c r="AF119" s="560"/>
      <c r="AG119" s="561"/>
      <c r="AH119" s="559" t="s">
        <v>17</v>
      </c>
      <c r="AI119" s="560"/>
      <c r="AJ119" s="560"/>
      <c r="AK119" s="560"/>
      <c r="AL119" s="560"/>
      <c r="AM119" s="561"/>
      <c r="AN119" s="550" t="s">
        <v>18</v>
      </c>
      <c r="AO119" s="550"/>
      <c r="AP119" s="550"/>
      <c r="AQ119" s="550"/>
      <c r="AR119" s="550"/>
      <c r="AS119" s="550"/>
      <c r="AT119" s="550" t="s">
        <v>19</v>
      </c>
      <c r="AU119" s="550"/>
      <c r="AV119" s="550"/>
      <c r="AW119" s="550"/>
      <c r="AX119" s="550"/>
      <c r="AY119" s="550"/>
      <c r="AZ119" s="559" t="s">
        <v>20</v>
      </c>
      <c r="BA119" s="560"/>
      <c r="BB119" s="560"/>
      <c r="BC119" s="560"/>
      <c r="BD119" s="560"/>
      <c r="BE119" s="561"/>
      <c r="BF119" s="550" t="s">
        <v>21</v>
      </c>
      <c r="BG119" s="550"/>
      <c r="BH119" s="550"/>
      <c r="BI119" s="550"/>
      <c r="BJ119" s="550"/>
      <c r="BK119" s="550"/>
      <c r="BL119" s="550" t="s">
        <v>22</v>
      </c>
      <c r="BM119" s="550"/>
      <c r="BN119" s="550"/>
      <c r="BO119" s="550"/>
      <c r="BP119" s="550"/>
      <c r="BQ119" s="550"/>
      <c r="BR119" s="559" t="s">
        <v>775</v>
      </c>
      <c r="BS119" s="560"/>
      <c r="BT119" s="561"/>
    </row>
    <row r="120" spans="1:72" s="7" customFormat="1" ht="13.5" thickBot="1">
      <c r="A120" s="190"/>
      <c r="B120" s="190"/>
      <c r="C120" s="176"/>
      <c r="D120" s="176"/>
      <c r="E120" s="176"/>
      <c r="F120" s="176"/>
      <c r="G120" s="576"/>
      <c r="H120" s="576"/>
      <c r="I120" s="576"/>
      <c r="J120" s="550" t="s">
        <v>471</v>
      </c>
      <c r="K120" s="550"/>
      <c r="L120" s="550"/>
      <c r="M120" s="550" t="s">
        <v>470</v>
      </c>
      <c r="N120" s="550"/>
      <c r="O120" s="550"/>
      <c r="P120" s="550" t="s">
        <v>471</v>
      </c>
      <c r="Q120" s="550"/>
      <c r="R120" s="550"/>
      <c r="S120" s="550" t="s">
        <v>470</v>
      </c>
      <c r="T120" s="550"/>
      <c r="U120" s="550"/>
      <c r="V120" s="550" t="s">
        <v>471</v>
      </c>
      <c r="W120" s="550"/>
      <c r="X120" s="550"/>
      <c r="Y120" s="550" t="s">
        <v>470</v>
      </c>
      <c r="Z120" s="550"/>
      <c r="AA120" s="550"/>
      <c r="AB120" s="550" t="s">
        <v>471</v>
      </c>
      <c r="AC120" s="550"/>
      <c r="AD120" s="550"/>
      <c r="AE120" s="550" t="s">
        <v>470</v>
      </c>
      <c r="AF120" s="550"/>
      <c r="AG120" s="550"/>
      <c r="AH120" s="550" t="s">
        <v>471</v>
      </c>
      <c r="AI120" s="550"/>
      <c r="AJ120" s="550"/>
      <c r="AK120" s="550" t="s">
        <v>470</v>
      </c>
      <c r="AL120" s="550"/>
      <c r="AM120" s="550"/>
      <c r="AN120" s="550" t="s">
        <v>471</v>
      </c>
      <c r="AO120" s="550"/>
      <c r="AP120" s="550"/>
      <c r="AQ120" s="550" t="s">
        <v>470</v>
      </c>
      <c r="AR120" s="550"/>
      <c r="AS120" s="550"/>
      <c r="AT120" s="550" t="s">
        <v>471</v>
      </c>
      <c r="AU120" s="550"/>
      <c r="AV120" s="550"/>
      <c r="AW120" s="550" t="s">
        <v>470</v>
      </c>
      <c r="AX120" s="550"/>
      <c r="AY120" s="550"/>
      <c r="AZ120" s="550" t="s">
        <v>471</v>
      </c>
      <c r="BA120" s="550"/>
      <c r="BB120" s="550"/>
      <c r="BC120" s="550" t="s">
        <v>470</v>
      </c>
      <c r="BD120" s="550"/>
      <c r="BE120" s="550"/>
      <c r="BF120" s="550" t="s">
        <v>471</v>
      </c>
      <c r="BG120" s="550"/>
      <c r="BH120" s="550"/>
      <c r="BI120" s="550" t="s">
        <v>470</v>
      </c>
      <c r="BJ120" s="550"/>
      <c r="BK120" s="550"/>
      <c r="BL120" s="576" t="s">
        <v>473</v>
      </c>
      <c r="BM120" s="576"/>
      <c r="BN120" s="576"/>
      <c r="BO120" s="576" t="s">
        <v>472</v>
      </c>
      <c r="BP120" s="576"/>
      <c r="BQ120" s="576"/>
      <c r="BR120" s="565"/>
      <c r="BS120" s="565"/>
      <c r="BT120" s="565"/>
    </row>
    <row r="121" spans="1:72" s="8" customFormat="1" ht="26.25" thickBot="1">
      <c r="A121" s="176"/>
      <c r="B121" s="176"/>
      <c r="C121" s="176"/>
      <c r="D121" s="176"/>
      <c r="E121" s="176"/>
      <c r="F121" s="176"/>
      <c r="G121" s="176" t="s">
        <v>26</v>
      </c>
      <c r="H121" s="176" t="s">
        <v>24</v>
      </c>
      <c r="I121" s="176" t="s">
        <v>25</v>
      </c>
      <c r="J121" s="176" t="s">
        <v>26</v>
      </c>
      <c r="K121" s="236" t="s">
        <v>24</v>
      </c>
      <c r="L121" s="236" t="s">
        <v>25</v>
      </c>
      <c r="M121" s="176" t="s">
        <v>26</v>
      </c>
      <c r="N121" s="251" t="s">
        <v>24</v>
      </c>
      <c r="O121" s="176" t="s">
        <v>25</v>
      </c>
      <c r="P121" s="176" t="s">
        <v>26</v>
      </c>
      <c r="Q121" s="236" t="s">
        <v>24</v>
      </c>
      <c r="R121" s="236" t="s">
        <v>25</v>
      </c>
      <c r="S121" s="176" t="s">
        <v>26</v>
      </c>
      <c r="T121" s="251" t="s">
        <v>24</v>
      </c>
      <c r="U121" s="176" t="s">
        <v>25</v>
      </c>
      <c r="V121" s="176" t="s">
        <v>815</v>
      </c>
      <c r="W121" s="236" t="s">
        <v>24</v>
      </c>
      <c r="X121" s="236" t="s">
        <v>25</v>
      </c>
      <c r="Y121" s="176" t="s">
        <v>815</v>
      </c>
      <c r="Z121" s="251" t="s">
        <v>24</v>
      </c>
      <c r="AA121" s="176" t="s">
        <v>25</v>
      </c>
      <c r="AB121" s="176" t="s">
        <v>815</v>
      </c>
      <c r="AC121" s="236" t="s">
        <v>24</v>
      </c>
      <c r="AD121" s="236" t="s">
        <v>25</v>
      </c>
      <c r="AE121" s="176" t="s">
        <v>26</v>
      </c>
      <c r="AF121" s="251" t="s">
        <v>24</v>
      </c>
      <c r="AG121" s="176" t="s">
        <v>25</v>
      </c>
      <c r="AH121" s="176" t="s">
        <v>26</v>
      </c>
      <c r="AI121" s="236" t="s">
        <v>24</v>
      </c>
      <c r="AJ121" s="236" t="s">
        <v>25</v>
      </c>
      <c r="AK121" s="176" t="s">
        <v>26</v>
      </c>
      <c r="AL121" s="251" t="s">
        <v>24</v>
      </c>
      <c r="AM121" s="176" t="s">
        <v>25</v>
      </c>
      <c r="AN121" s="176" t="s">
        <v>26</v>
      </c>
      <c r="AO121" s="236" t="s">
        <v>24</v>
      </c>
      <c r="AP121" s="236" t="s">
        <v>25</v>
      </c>
      <c r="AQ121" s="176" t="s">
        <v>26</v>
      </c>
      <c r="AR121" s="251" t="s">
        <v>24</v>
      </c>
      <c r="AS121" s="176" t="s">
        <v>25</v>
      </c>
      <c r="AT121" s="176" t="s">
        <v>26</v>
      </c>
      <c r="AU121" s="236" t="s">
        <v>24</v>
      </c>
      <c r="AV121" s="236" t="s">
        <v>25</v>
      </c>
      <c r="AW121" s="176" t="s">
        <v>26</v>
      </c>
      <c r="AX121" s="251" t="s">
        <v>24</v>
      </c>
      <c r="AY121" s="176" t="s">
        <v>25</v>
      </c>
      <c r="AZ121" s="176" t="s">
        <v>26</v>
      </c>
      <c r="BA121" s="236" t="s">
        <v>24</v>
      </c>
      <c r="BB121" s="236" t="s">
        <v>25</v>
      </c>
      <c r="BC121" s="176" t="s">
        <v>26</v>
      </c>
      <c r="BD121" s="251" t="s">
        <v>24</v>
      </c>
      <c r="BE121" s="176" t="s">
        <v>25</v>
      </c>
      <c r="BF121" s="252" t="s">
        <v>26</v>
      </c>
      <c r="BG121" s="188" t="s">
        <v>24</v>
      </c>
      <c r="BH121" s="188" t="s">
        <v>25</v>
      </c>
      <c r="BI121" s="252" t="s">
        <v>26</v>
      </c>
      <c r="BJ121" s="189" t="s">
        <v>24</v>
      </c>
      <c r="BK121" s="252" t="s">
        <v>25</v>
      </c>
      <c r="BL121" s="176" t="s">
        <v>26</v>
      </c>
      <c r="BM121" s="236" t="s">
        <v>24</v>
      </c>
      <c r="BN121" s="236" t="s">
        <v>25</v>
      </c>
      <c r="BO121" s="176" t="s">
        <v>26</v>
      </c>
      <c r="BP121" s="251" t="s">
        <v>24</v>
      </c>
      <c r="BQ121" s="176" t="s">
        <v>25</v>
      </c>
      <c r="BR121" s="176" t="s">
        <v>26</v>
      </c>
      <c r="BS121" s="176" t="s">
        <v>24</v>
      </c>
      <c r="BT121" s="176" t="s">
        <v>25</v>
      </c>
    </row>
    <row r="122" spans="1:72" s="7" customFormat="1" ht="39" thickBot="1">
      <c r="A122" s="176">
        <v>62</v>
      </c>
      <c r="B122" s="190" t="s">
        <v>816</v>
      </c>
      <c r="C122" s="176" t="s">
        <v>520</v>
      </c>
      <c r="D122" s="176" t="s">
        <v>33</v>
      </c>
      <c r="E122" s="176" t="s">
        <v>33</v>
      </c>
      <c r="F122" s="176" t="s">
        <v>817</v>
      </c>
      <c r="G122" s="176">
        <v>180</v>
      </c>
      <c r="H122" s="176" t="s">
        <v>33</v>
      </c>
      <c r="I122" s="176" t="s">
        <v>33</v>
      </c>
      <c r="J122" s="190">
        <v>0</v>
      </c>
      <c r="K122" s="162">
        <v>0</v>
      </c>
      <c r="L122" s="162">
        <v>0</v>
      </c>
      <c r="M122" s="190">
        <v>0</v>
      </c>
      <c r="N122" s="162">
        <v>0</v>
      </c>
      <c r="O122" s="162">
        <v>0</v>
      </c>
      <c r="P122" s="190">
        <v>44</v>
      </c>
      <c r="Q122" s="162">
        <v>0</v>
      </c>
      <c r="R122" s="162">
        <v>0</v>
      </c>
      <c r="S122" s="190">
        <v>44</v>
      </c>
      <c r="T122" s="162">
        <v>0</v>
      </c>
      <c r="U122" s="162">
        <v>0</v>
      </c>
      <c r="V122" s="190">
        <v>242</v>
      </c>
      <c r="W122" s="162">
        <v>0</v>
      </c>
      <c r="X122" s="162">
        <v>0</v>
      </c>
      <c r="Y122" s="190">
        <v>239</v>
      </c>
      <c r="Z122" s="162">
        <v>0</v>
      </c>
      <c r="AA122" s="162">
        <v>0</v>
      </c>
      <c r="AB122" s="190">
        <v>301</v>
      </c>
      <c r="AC122" s="162">
        <v>0</v>
      </c>
      <c r="AD122" s="162">
        <v>0</v>
      </c>
      <c r="AE122" s="190">
        <v>288</v>
      </c>
      <c r="AF122" s="162">
        <v>0</v>
      </c>
      <c r="AG122" s="162">
        <v>0</v>
      </c>
      <c r="AH122" s="190">
        <v>226</v>
      </c>
      <c r="AI122" s="162">
        <v>0</v>
      </c>
      <c r="AJ122" s="162">
        <v>0</v>
      </c>
      <c r="AK122" s="190">
        <v>275</v>
      </c>
      <c r="AL122" s="162">
        <v>0</v>
      </c>
      <c r="AM122" s="162">
        <v>0</v>
      </c>
      <c r="AN122" s="190">
        <v>201</v>
      </c>
      <c r="AO122" s="162">
        <v>0</v>
      </c>
      <c r="AP122" s="162">
        <v>0</v>
      </c>
      <c r="AQ122" s="190">
        <v>270</v>
      </c>
      <c r="AR122" s="162">
        <v>0</v>
      </c>
      <c r="AS122" s="162">
        <v>0</v>
      </c>
      <c r="AT122" s="190">
        <v>296</v>
      </c>
      <c r="AU122" s="162">
        <v>0</v>
      </c>
      <c r="AV122" s="162">
        <v>0</v>
      </c>
      <c r="AW122" s="190">
        <v>270</v>
      </c>
      <c r="AX122" s="162">
        <v>0</v>
      </c>
      <c r="AY122" s="162">
        <v>0</v>
      </c>
      <c r="AZ122" s="190">
        <v>70</v>
      </c>
      <c r="BA122" s="162">
        <v>0</v>
      </c>
      <c r="BB122" s="162">
        <v>0</v>
      </c>
      <c r="BC122" s="190">
        <v>186</v>
      </c>
      <c r="BD122" s="163">
        <v>0</v>
      </c>
      <c r="BE122" s="163">
        <v>0</v>
      </c>
      <c r="BF122" s="212">
        <v>189</v>
      </c>
      <c r="BG122" s="162">
        <v>0</v>
      </c>
      <c r="BH122" s="162">
        <v>0</v>
      </c>
      <c r="BI122" s="212">
        <v>227</v>
      </c>
      <c r="BJ122" s="163">
        <v>0</v>
      </c>
      <c r="BK122" s="164">
        <v>0</v>
      </c>
      <c r="BL122" s="190">
        <v>180</v>
      </c>
      <c r="BM122" s="190">
        <v>0</v>
      </c>
      <c r="BN122" s="190">
        <v>0</v>
      </c>
      <c r="BO122" s="190">
        <v>230</v>
      </c>
      <c r="BP122" s="190">
        <v>0</v>
      </c>
      <c r="BQ122" s="190">
        <v>0</v>
      </c>
      <c r="BR122" s="241">
        <v>1.2611111111111111</v>
      </c>
      <c r="BS122" s="162">
        <v>0</v>
      </c>
      <c r="BT122" s="165">
        <v>0</v>
      </c>
    </row>
    <row r="123" spans="1:72" s="7" customFormat="1" ht="25.5" customHeight="1" thickBot="1">
      <c r="A123" s="580" t="s">
        <v>818</v>
      </c>
      <c r="B123" s="581"/>
      <c r="C123" s="581"/>
      <c r="D123" s="581"/>
      <c r="E123" s="581"/>
      <c r="F123" s="581"/>
      <c r="G123" s="581"/>
      <c r="H123" s="581"/>
      <c r="I123" s="581"/>
      <c r="J123" s="581"/>
      <c r="K123" s="581"/>
      <c r="L123" s="581"/>
      <c r="M123" s="581"/>
      <c r="N123" s="581"/>
      <c r="O123" s="581"/>
      <c r="P123" s="581"/>
      <c r="Q123" s="581"/>
      <c r="R123" s="581"/>
      <c r="S123" s="581"/>
      <c r="T123" s="581"/>
      <c r="U123" s="581"/>
      <c r="V123" s="581"/>
      <c r="W123" s="581"/>
      <c r="X123" s="581"/>
      <c r="Y123" s="581"/>
      <c r="Z123" s="581"/>
      <c r="AA123" s="581"/>
      <c r="AB123" s="581"/>
      <c r="AC123" s="581"/>
      <c r="AD123" s="581"/>
      <c r="AE123" s="581"/>
      <c r="AF123" s="581"/>
      <c r="AG123" s="581"/>
      <c r="AH123" s="581"/>
      <c r="AI123" s="581"/>
      <c r="AJ123" s="581"/>
      <c r="AK123" s="581"/>
      <c r="AL123" s="581"/>
      <c r="AM123" s="581"/>
      <c r="AN123" s="581"/>
      <c r="AO123" s="581"/>
      <c r="AP123" s="581"/>
      <c r="AQ123" s="581"/>
      <c r="AR123" s="581"/>
      <c r="AS123" s="581"/>
      <c r="AT123" s="581"/>
      <c r="AU123" s="581"/>
      <c r="AV123" s="581"/>
      <c r="AW123" s="581"/>
      <c r="AX123" s="581"/>
      <c r="AY123" s="581"/>
      <c r="AZ123" s="581"/>
      <c r="BA123" s="581"/>
      <c r="BB123" s="581"/>
      <c r="BC123" s="581"/>
      <c r="BD123" s="581"/>
      <c r="BE123" s="581"/>
      <c r="BF123" s="581"/>
      <c r="BG123" s="581"/>
      <c r="BH123" s="581"/>
      <c r="BI123" s="581"/>
      <c r="BJ123" s="581"/>
      <c r="BK123" s="581"/>
      <c r="BL123" s="581"/>
      <c r="BM123" s="581"/>
      <c r="BN123" s="581"/>
      <c r="BO123" s="581"/>
      <c r="BP123" s="581"/>
      <c r="BQ123" s="581"/>
      <c r="BR123" s="581"/>
      <c r="BS123" s="581"/>
      <c r="BT123" s="581"/>
    </row>
    <row r="124" spans="1:72" s="7" customFormat="1" ht="13.5" thickBot="1">
      <c r="A124" s="259"/>
      <c r="C124" s="8"/>
      <c r="D124" s="8"/>
      <c r="E124" s="8"/>
      <c r="F124" s="8"/>
      <c r="G124" s="8"/>
      <c r="H124" s="8"/>
      <c r="I124" s="8"/>
      <c r="AZ124" s="4"/>
      <c r="BF124" s="61"/>
      <c r="BG124" s="62"/>
      <c r="BH124" s="62"/>
      <c r="BI124" s="61"/>
      <c r="BJ124" s="62"/>
      <c r="BK124" s="61"/>
    </row>
    <row r="125" spans="1:72" s="4" customFormat="1" ht="22.5" customHeight="1" thickBot="1">
      <c r="A125" s="258" t="s">
        <v>1</v>
      </c>
      <c r="B125" s="543" t="s">
        <v>813</v>
      </c>
      <c r="C125" s="548"/>
      <c r="D125" s="548"/>
      <c r="E125" s="548"/>
      <c r="F125" s="548"/>
      <c r="G125" s="548"/>
      <c r="H125" s="548"/>
      <c r="I125" s="548"/>
      <c r="J125" s="548"/>
      <c r="K125" s="548"/>
      <c r="L125" s="549"/>
      <c r="BF125" s="68"/>
      <c r="BG125" s="19"/>
      <c r="BH125" s="19"/>
      <c r="BI125" s="68"/>
      <c r="BJ125" s="19"/>
      <c r="BK125" s="68"/>
    </row>
    <row r="126" spans="1:72" s="7" customFormat="1" ht="26.25" thickBot="1">
      <c r="A126" s="248" t="s">
        <v>4</v>
      </c>
      <c r="B126" s="543" t="s">
        <v>819</v>
      </c>
      <c r="C126" s="548"/>
      <c r="D126" s="548"/>
      <c r="E126" s="548"/>
      <c r="F126" s="548"/>
      <c r="G126" s="548"/>
      <c r="H126" s="548"/>
      <c r="I126" s="548"/>
      <c r="J126" s="548"/>
      <c r="K126" s="548"/>
      <c r="L126" s="549"/>
      <c r="AZ126" s="4"/>
      <c r="BF126" s="61"/>
      <c r="BG126" s="62"/>
      <c r="BH126" s="62"/>
      <c r="BI126" s="61"/>
      <c r="BJ126" s="62"/>
      <c r="BK126" s="61"/>
    </row>
    <row r="127" spans="1:72" s="7" customFormat="1" ht="13.5" thickBot="1">
      <c r="A127" s="259"/>
      <c r="C127" s="8"/>
      <c r="D127" s="8"/>
      <c r="E127" s="8"/>
      <c r="F127" s="8"/>
      <c r="G127" s="8"/>
      <c r="H127" s="8"/>
      <c r="I127" s="8"/>
      <c r="AZ127" s="4"/>
      <c r="BF127" s="61"/>
      <c r="BG127" s="62"/>
      <c r="BH127" s="62"/>
      <c r="BI127" s="61"/>
      <c r="BJ127" s="62"/>
      <c r="BK127" s="61"/>
    </row>
    <row r="128" spans="1:72" s="8" customFormat="1" ht="63.75" thickBot="1">
      <c r="A128" s="192" t="s">
        <v>7</v>
      </c>
      <c r="B128" s="192" t="s">
        <v>8</v>
      </c>
      <c r="C128" s="249" t="s">
        <v>771</v>
      </c>
      <c r="D128" s="192" t="s">
        <v>11</v>
      </c>
      <c r="E128" s="192" t="s">
        <v>772</v>
      </c>
      <c r="F128" s="250" t="s">
        <v>773</v>
      </c>
      <c r="G128" s="550" t="s">
        <v>774</v>
      </c>
      <c r="H128" s="550"/>
      <c r="I128" s="550"/>
      <c r="J128" s="550" t="s">
        <v>13</v>
      </c>
      <c r="K128" s="550"/>
      <c r="L128" s="550"/>
      <c r="M128" s="550"/>
      <c r="N128" s="550"/>
      <c r="O128" s="550"/>
      <c r="P128" s="550" t="s">
        <v>14</v>
      </c>
      <c r="Q128" s="550"/>
      <c r="R128" s="550"/>
      <c r="S128" s="550"/>
      <c r="T128" s="550"/>
      <c r="U128" s="550"/>
      <c r="V128" s="550" t="s">
        <v>15</v>
      </c>
      <c r="W128" s="550"/>
      <c r="X128" s="550"/>
      <c r="Y128" s="550"/>
      <c r="Z128" s="550"/>
      <c r="AA128" s="550"/>
      <c r="AB128" s="550" t="s">
        <v>16</v>
      </c>
      <c r="AC128" s="550"/>
      <c r="AD128" s="550"/>
      <c r="AE128" s="550"/>
      <c r="AF128" s="550"/>
      <c r="AG128" s="550"/>
      <c r="AH128" s="559" t="s">
        <v>17</v>
      </c>
      <c r="AI128" s="560"/>
      <c r="AJ128" s="560"/>
      <c r="AK128" s="560"/>
      <c r="AL128" s="560"/>
      <c r="AM128" s="561"/>
      <c r="AN128" s="550" t="s">
        <v>18</v>
      </c>
      <c r="AO128" s="550"/>
      <c r="AP128" s="550"/>
      <c r="AQ128" s="550"/>
      <c r="AR128" s="550"/>
      <c r="AS128" s="550"/>
      <c r="AT128" s="550" t="s">
        <v>19</v>
      </c>
      <c r="AU128" s="550"/>
      <c r="AV128" s="550"/>
      <c r="AW128" s="550"/>
      <c r="AX128" s="550"/>
      <c r="AY128" s="550"/>
      <c r="AZ128" s="550" t="s">
        <v>20</v>
      </c>
      <c r="BA128" s="550"/>
      <c r="BB128" s="550"/>
      <c r="BC128" s="550"/>
      <c r="BD128" s="550"/>
      <c r="BE128" s="550"/>
      <c r="BF128" s="550" t="s">
        <v>21</v>
      </c>
      <c r="BG128" s="550"/>
      <c r="BH128" s="550"/>
      <c r="BI128" s="550"/>
      <c r="BJ128" s="550"/>
      <c r="BK128" s="550"/>
      <c r="BL128" s="550" t="s">
        <v>22</v>
      </c>
      <c r="BM128" s="550"/>
      <c r="BN128" s="550"/>
      <c r="BO128" s="550"/>
      <c r="BP128" s="550"/>
      <c r="BQ128" s="550"/>
      <c r="BR128" s="550" t="s">
        <v>775</v>
      </c>
      <c r="BS128" s="550"/>
      <c r="BT128" s="550"/>
    </row>
    <row r="129" spans="1:72" s="7" customFormat="1" ht="13.5" thickBot="1">
      <c r="A129" s="190"/>
      <c r="B129" s="190"/>
      <c r="C129" s="176"/>
      <c r="D129" s="176"/>
      <c r="E129" s="176"/>
      <c r="F129" s="176"/>
      <c r="G129" s="576"/>
      <c r="H129" s="576"/>
      <c r="I129" s="576"/>
      <c r="J129" s="550" t="s">
        <v>471</v>
      </c>
      <c r="K129" s="550"/>
      <c r="L129" s="550"/>
      <c r="M129" s="576" t="s">
        <v>472</v>
      </c>
      <c r="N129" s="576"/>
      <c r="O129" s="576"/>
      <c r="P129" s="550" t="s">
        <v>471</v>
      </c>
      <c r="Q129" s="550"/>
      <c r="R129" s="550"/>
      <c r="S129" s="550" t="s">
        <v>470</v>
      </c>
      <c r="T129" s="550"/>
      <c r="U129" s="550"/>
      <c r="V129" s="550" t="s">
        <v>471</v>
      </c>
      <c r="W129" s="550"/>
      <c r="X129" s="550"/>
      <c r="Y129" s="550" t="s">
        <v>470</v>
      </c>
      <c r="Z129" s="550"/>
      <c r="AA129" s="550"/>
      <c r="AB129" s="550" t="s">
        <v>471</v>
      </c>
      <c r="AC129" s="550"/>
      <c r="AD129" s="550"/>
      <c r="AE129" s="550" t="s">
        <v>470</v>
      </c>
      <c r="AF129" s="550"/>
      <c r="AG129" s="550"/>
      <c r="AH129" s="550" t="s">
        <v>471</v>
      </c>
      <c r="AI129" s="550"/>
      <c r="AJ129" s="550"/>
      <c r="AK129" s="550" t="s">
        <v>470</v>
      </c>
      <c r="AL129" s="550"/>
      <c r="AM129" s="550"/>
      <c r="AN129" s="550" t="s">
        <v>471</v>
      </c>
      <c r="AO129" s="550"/>
      <c r="AP129" s="550"/>
      <c r="AQ129" s="550" t="s">
        <v>470</v>
      </c>
      <c r="AR129" s="550"/>
      <c r="AS129" s="550"/>
      <c r="AT129" s="550" t="s">
        <v>471</v>
      </c>
      <c r="AU129" s="550"/>
      <c r="AV129" s="550"/>
      <c r="AW129" s="550" t="s">
        <v>470</v>
      </c>
      <c r="AX129" s="550"/>
      <c r="AY129" s="550"/>
      <c r="AZ129" s="550" t="s">
        <v>471</v>
      </c>
      <c r="BA129" s="550"/>
      <c r="BB129" s="550"/>
      <c r="BC129" s="550" t="s">
        <v>470</v>
      </c>
      <c r="BD129" s="550"/>
      <c r="BE129" s="550"/>
      <c r="BF129" s="550" t="s">
        <v>471</v>
      </c>
      <c r="BG129" s="550"/>
      <c r="BH129" s="550"/>
      <c r="BI129" s="550" t="s">
        <v>470</v>
      </c>
      <c r="BJ129" s="550"/>
      <c r="BK129" s="550"/>
      <c r="BL129" s="576" t="s">
        <v>473</v>
      </c>
      <c r="BM129" s="576"/>
      <c r="BN129" s="576"/>
      <c r="BO129" s="576" t="s">
        <v>472</v>
      </c>
      <c r="BP129" s="576"/>
      <c r="BQ129" s="576"/>
      <c r="BR129" s="565"/>
      <c r="BS129" s="565"/>
      <c r="BT129" s="565"/>
    </row>
    <row r="130" spans="1:72" s="8" customFormat="1" ht="26.25" thickBot="1">
      <c r="A130" s="176"/>
      <c r="B130" s="176"/>
      <c r="C130" s="176"/>
      <c r="D130" s="176"/>
      <c r="E130" s="176"/>
      <c r="F130" s="176"/>
      <c r="G130" s="176" t="s">
        <v>26</v>
      </c>
      <c r="H130" s="176" t="s">
        <v>24</v>
      </c>
      <c r="I130" s="176" t="s">
        <v>25</v>
      </c>
      <c r="J130" s="176" t="s">
        <v>26</v>
      </c>
      <c r="K130" s="236" t="s">
        <v>24</v>
      </c>
      <c r="L130" s="236" t="s">
        <v>25</v>
      </c>
      <c r="M130" s="176" t="s">
        <v>26</v>
      </c>
      <c r="N130" s="251" t="s">
        <v>24</v>
      </c>
      <c r="O130" s="176" t="s">
        <v>25</v>
      </c>
      <c r="P130" s="176" t="s">
        <v>26</v>
      </c>
      <c r="Q130" s="236" t="s">
        <v>24</v>
      </c>
      <c r="R130" s="236" t="s">
        <v>25</v>
      </c>
      <c r="S130" s="176" t="s">
        <v>26</v>
      </c>
      <c r="T130" s="251" t="s">
        <v>24</v>
      </c>
      <c r="U130" s="176" t="s">
        <v>25</v>
      </c>
      <c r="V130" s="176" t="s">
        <v>815</v>
      </c>
      <c r="W130" s="236" t="s">
        <v>24</v>
      </c>
      <c r="X130" s="236" t="s">
        <v>25</v>
      </c>
      <c r="Y130" s="176" t="s">
        <v>815</v>
      </c>
      <c r="Z130" s="251" t="s">
        <v>24</v>
      </c>
      <c r="AA130" s="176" t="s">
        <v>25</v>
      </c>
      <c r="AB130" s="176" t="s">
        <v>815</v>
      </c>
      <c r="AC130" s="236" t="s">
        <v>24</v>
      </c>
      <c r="AD130" s="236" t="s">
        <v>25</v>
      </c>
      <c r="AE130" s="176" t="s">
        <v>26</v>
      </c>
      <c r="AF130" s="251" t="s">
        <v>24</v>
      </c>
      <c r="AG130" s="176" t="s">
        <v>25</v>
      </c>
      <c r="AH130" s="176" t="s">
        <v>26</v>
      </c>
      <c r="AI130" s="236" t="s">
        <v>24</v>
      </c>
      <c r="AJ130" s="236" t="s">
        <v>25</v>
      </c>
      <c r="AK130" s="176" t="s">
        <v>26</v>
      </c>
      <c r="AL130" s="251" t="s">
        <v>24</v>
      </c>
      <c r="AM130" s="176" t="s">
        <v>25</v>
      </c>
      <c r="AN130" s="176" t="s">
        <v>26</v>
      </c>
      <c r="AO130" s="236" t="s">
        <v>24</v>
      </c>
      <c r="AP130" s="236" t="s">
        <v>25</v>
      </c>
      <c r="AQ130" s="176" t="s">
        <v>26</v>
      </c>
      <c r="AR130" s="251" t="s">
        <v>24</v>
      </c>
      <c r="AS130" s="176" t="s">
        <v>25</v>
      </c>
      <c r="AT130" s="176" t="s">
        <v>26</v>
      </c>
      <c r="AU130" s="236" t="s">
        <v>24</v>
      </c>
      <c r="AV130" s="236" t="s">
        <v>25</v>
      </c>
      <c r="AW130" s="176" t="s">
        <v>26</v>
      </c>
      <c r="AX130" s="251" t="s">
        <v>24</v>
      </c>
      <c r="AY130" s="176" t="s">
        <v>25</v>
      </c>
      <c r="AZ130" s="176" t="s">
        <v>26</v>
      </c>
      <c r="BA130" s="236" t="s">
        <v>24</v>
      </c>
      <c r="BB130" s="236" t="s">
        <v>25</v>
      </c>
      <c r="BC130" s="176" t="s">
        <v>26</v>
      </c>
      <c r="BD130" s="251" t="s">
        <v>24</v>
      </c>
      <c r="BE130" s="176" t="s">
        <v>25</v>
      </c>
      <c r="BF130" s="252" t="s">
        <v>26</v>
      </c>
      <c r="BG130" s="188" t="s">
        <v>24</v>
      </c>
      <c r="BH130" s="188" t="s">
        <v>25</v>
      </c>
      <c r="BI130" s="252" t="s">
        <v>26</v>
      </c>
      <c r="BJ130" s="189" t="s">
        <v>24</v>
      </c>
      <c r="BK130" s="252" t="s">
        <v>25</v>
      </c>
      <c r="BL130" s="176" t="s">
        <v>26</v>
      </c>
      <c r="BM130" s="236" t="s">
        <v>24</v>
      </c>
      <c r="BN130" s="236" t="s">
        <v>25</v>
      </c>
      <c r="BO130" s="176" t="s">
        <v>26</v>
      </c>
      <c r="BP130" s="251" t="s">
        <v>24</v>
      </c>
      <c r="BQ130" s="176" t="s">
        <v>25</v>
      </c>
      <c r="BR130" s="176" t="s">
        <v>26</v>
      </c>
      <c r="BS130" s="176" t="s">
        <v>24</v>
      </c>
      <c r="BT130" s="176" t="s">
        <v>25</v>
      </c>
    </row>
    <row r="131" spans="1:72" s="7" customFormat="1" ht="39" thickBot="1">
      <c r="A131" s="176">
        <v>60</v>
      </c>
      <c r="B131" s="190" t="s">
        <v>820</v>
      </c>
      <c r="C131" s="176" t="s">
        <v>520</v>
      </c>
      <c r="D131" s="176" t="s">
        <v>33</v>
      </c>
      <c r="E131" s="176" t="s">
        <v>33</v>
      </c>
      <c r="F131" s="176" t="s">
        <v>777</v>
      </c>
      <c r="G131" s="176">
        <v>1.5</v>
      </c>
      <c r="H131" s="176" t="s">
        <v>33</v>
      </c>
      <c r="I131" s="176" t="s">
        <v>33</v>
      </c>
      <c r="J131" s="190">
        <v>0</v>
      </c>
      <c r="K131" s="162">
        <v>0</v>
      </c>
      <c r="L131" s="162">
        <v>0</v>
      </c>
      <c r="M131" s="190">
        <v>0</v>
      </c>
      <c r="N131" s="162">
        <v>0</v>
      </c>
      <c r="O131" s="162">
        <v>0</v>
      </c>
      <c r="P131" s="190">
        <v>0.37</v>
      </c>
      <c r="Q131" s="162">
        <v>0</v>
      </c>
      <c r="R131" s="162">
        <v>0</v>
      </c>
      <c r="S131" s="190">
        <v>0.37</v>
      </c>
      <c r="T131" s="162">
        <v>0</v>
      </c>
      <c r="U131" s="162">
        <v>0</v>
      </c>
      <c r="V131" s="190">
        <v>1.66</v>
      </c>
      <c r="W131" s="162">
        <v>0</v>
      </c>
      <c r="X131" s="162">
        <v>0</v>
      </c>
      <c r="Y131" s="190">
        <v>0.98</v>
      </c>
      <c r="Z131" s="162">
        <v>0</v>
      </c>
      <c r="AA131" s="162">
        <v>0</v>
      </c>
      <c r="AB131" s="190">
        <v>2.11</v>
      </c>
      <c r="AC131" s="162">
        <v>0</v>
      </c>
      <c r="AD131" s="162">
        <v>0</v>
      </c>
      <c r="AE131" s="190">
        <v>1.35</v>
      </c>
      <c r="AF131" s="162">
        <v>0</v>
      </c>
      <c r="AG131" s="162">
        <v>0</v>
      </c>
      <c r="AH131" s="190">
        <v>0.56000000000000005</v>
      </c>
      <c r="AI131" s="162">
        <v>0</v>
      </c>
      <c r="AJ131" s="162">
        <v>0</v>
      </c>
      <c r="AK131" s="190">
        <v>1.25</v>
      </c>
      <c r="AL131" s="162">
        <v>0</v>
      </c>
      <c r="AM131" s="162">
        <v>0</v>
      </c>
      <c r="AN131" s="190">
        <v>0.14000000000000001</v>
      </c>
      <c r="AO131" s="162">
        <v>0</v>
      </c>
      <c r="AP131" s="162">
        <v>0</v>
      </c>
      <c r="AQ131" s="190">
        <v>1.1299999999999999</v>
      </c>
      <c r="AR131" s="162">
        <v>0</v>
      </c>
      <c r="AS131" s="162">
        <v>0</v>
      </c>
      <c r="AT131" s="190">
        <v>2.12</v>
      </c>
      <c r="AU131" s="162">
        <v>0</v>
      </c>
      <c r="AV131" s="162">
        <v>0</v>
      </c>
      <c r="AW131" s="190">
        <v>1.27</v>
      </c>
      <c r="AX131" s="162">
        <v>0</v>
      </c>
      <c r="AY131" s="162">
        <v>0</v>
      </c>
      <c r="AZ131" s="190">
        <v>0.13</v>
      </c>
      <c r="BA131" s="162">
        <v>0</v>
      </c>
      <c r="BB131" s="162">
        <v>0</v>
      </c>
      <c r="BC131" s="190">
        <v>1.21</v>
      </c>
      <c r="BD131" s="163">
        <v>0</v>
      </c>
      <c r="BE131" s="163">
        <v>0</v>
      </c>
      <c r="BF131" s="166">
        <v>1.21</v>
      </c>
      <c r="BG131" s="162">
        <v>0</v>
      </c>
      <c r="BH131" s="162">
        <v>0</v>
      </c>
      <c r="BI131" s="214">
        <v>1.48</v>
      </c>
      <c r="BJ131" s="163">
        <v>0</v>
      </c>
      <c r="BK131" s="163">
        <v>0</v>
      </c>
      <c r="BL131" s="190">
        <v>1.36</v>
      </c>
      <c r="BM131" s="190">
        <v>0</v>
      </c>
      <c r="BN131" s="190">
        <v>0</v>
      </c>
      <c r="BO131" s="190">
        <v>1.48</v>
      </c>
      <c r="BP131" s="190">
        <v>0</v>
      </c>
      <c r="BQ131" s="190">
        <v>0</v>
      </c>
      <c r="BR131" s="241">
        <v>0.98666666666666669</v>
      </c>
      <c r="BS131" s="162">
        <v>0</v>
      </c>
      <c r="BT131" s="165">
        <v>0</v>
      </c>
    </row>
    <row r="132" spans="1:72" s="7" customFormat="1" ht="26.25" thickBot="1">
      <c r="A132" s="176">
        <v>63</v>
      </c>
      <c r="B132" s="190" t="s">
        <v>821</v>
      </c>
      <c r="C132" s="176" t="s">
        <v>520</v>
      </c>
      <c r="D132" s="176" t="s">
        <v>33</v>
      </c>
      <c r="E132" s="176" t="s">
        <v>33</v>
      </c>
      <c r="F132" s="176" t="s">
        <v>195</v>
      </c>
      <c r="G132" s="176">
        <v>12</v>
      </c>
      <c r="H132" s="176" t="s">
        <v>33</v>
      </c>
      <c r="I132" s="176" t="s">
        <v>33</v>
      </c>
      <c r="J132" s="190">
        <v>0</v>
      </c>
      <c r="K132" s="162">
        <v>0</v>
      </c>
      <c r="L132" s="162">
        <v>0</v>
      </c>
      <c r="M132" s="190">
        <v>0</v>
      </c>
      <c r="N132" s="162">
        <v>0</v>
      </c>
      <c r="O132" s="162">
        <v>0</v>
      </c>
      <c r="P132" s="190">
        <v>2.44</v>
      </c>
      <c r="Q132" s="162">
        <v>0</v>
      </c>
      <c r="R132" s="162">
        <v>0</v>
      </c>
      <c r="S132" s="190">
        <v>2.44</v>
      </c>
      <c r="T132" s="162">
        <v>0</v>
      </c>
      <c r="U132" s="162">
        <v>0</v>
      </c>
      <c r="V132" s="190">
        <v>7.71</v>
      </c>
      <c r="W132" s="162">
        <v>0</v>
      </c>
      <c r="X132" s="162">
        <v>0</v>
      </c>
      <c r="Y132" s="190">
        <v>5.23</v>
      </c>
      <c r="Z132" s="162">
        <v>0</v>
      </c>
      <c r="AA132" s="162">
        <v>0</v>
      </c>
      <c r="AB132" s="190">
        <v>9.5299999999999994</v>
      </c>
      <c r="AC132" s="162">
        <v>0</v>
      </c>
      <c r="AD132" s="162">
        <v>0</v>
      </c>
      <c r="AE132" s="190">
        <v>6.86</v>
      </c>
      <c r="AF132" s="162">
        <v>0</v>
      </c>
      <c r="AG132" s="162">
        <v>0</v>
      </c>
      <c r="AH132" s="190">
        <v>7.69</v>
      </c>
      <c r="AI132" s="162">
        <v>0</v>
      </c>
      <c r="AJ132" s="162">
        <v>0</v>
      </c>
      <c r="AK132" s="190">
        <v>7.09</v>
      </c>
      <c r="AL132" s="162">
        <v>0</v>
      </c>
      <c r="AM132" s="162">
        <v>0</v>
      </c>
      <c r="AN132" s="190">
        <v>13.02</v>
      </c>
      <c r="AO132" s="162">
        <v>0</v>
      </c>
      <c r="AP132" s="162">
        <v>0</v>
      </c>
      <c r="AQ132" s="190">
        <v>8.34</v>
      </c>
      <c r="AR132" s="162">
        <v>0</v>
      </c>
      <c r="AS132" s="162">
        <v>0</v>
      </c>
      <c r="AT132" s="190">
        <v>9.07</v>
      </c>
      <c r="AU132" s="162">
        <v>0</v>
      </c>
      <c r="AV132" s="162">
        <v>0</v>
      </c>
      <c r="AW132" s="190">
        <v>8.43</v>
      </c>
      <c r="AX132" s="162">
        <v>0</v>
      </c>
      <c r="AY132" s="162">
        <v>0</v>
      </c>
      <c r="AZ132" s="190">
        <v>13.24</v>
      </c>
      <c r="BA132" s="162">
        <v>0</v>
      </c>
      <c r="BB132" s="162">
        <v>0</v>
      </c>
      <c r="BC132" s="190">
        <v>8.65</v>
      </c>
      <c r="BD132" s="163">
        <v>0</v>
      </c>
      <c r="BE132" s="163">
        <v>0</v>
      </c>
      <c r="BF132" s="166">
        <v>8.65</v>
      </c>
      <c r="BG132" s="162">
        <v>0</v>
      </c>
      <c r="BH132" s="162">
        <v>0</v>
      </c>
      <c r="BI132" s="214">
        <v>6.09</v>
      </c>
      <c r="BJ132" s="163">
        <v>0</v>
      </c>
      <c r="BK132" s="163">
        <v>0</v>
      </c>
      <c r="BL132" s="190">
        <v>9.5299999999999994</v>
      </c>
      <c r="BM132" s="190">
        <v>0</v>
      </c>
      <c r="BN132" s="190">
        <v>0</v>
      </c>
      <c r="BO132" s="190">
        <v>6.09</v>
      </c>
      <c r="BP132" s="190">
        <v>0</v>
      </c>
      <c r="BQ132" s="190">
        <v>0</v>
      </c>
      <c r="BR132" s="241">
        <v>0.50749999999999995</v>
      </c>
      <c r="BS132" s="162">
        <v>0</v>
      </c>
      <c r="BT132" s="165">
        <v>0</v>
      </c>
    </row>
    <row r="133" spans="1:72" s="7" customFormat="1" ht="27.75" customHeight="1" thickBot="1">
      <c r="A133" s="580" t="s">
        <v>822</v>
      </c>
      <c r="B133" s="581"/>
      <c r="C133" s="581"/>
      <c r="D133" s="581"/>
      <c r="E133" s="581"/>
      <c r="F133" s="581"/>
      <c r="G133" s="581"/>
      <c r="H133" s="581"/>
      <c r="I133" s="581"/>
      <c r="J133" s="581"/>
      <c r="K133" s="581"/>
      <c r="L133" s="581"/>
      <c r="M133" s="581"/>
      <c r="N133" s="581"/>
      <c r="O133" s="581"/>
      <c r="P133" s="581"/>
      <c r="Q133" s="581"/>
      <c r="R133" s="581"/>
      <c r="S133" s="581"/>
      <c r="T133" s="581"/>
      <c r="U133" s="581"/>
      <c r="V133" s="581"/>
      <c r="W133" s="581"/>
      <c r="X133" s="581"/>
      <c r="Y133" s="581"/>
      <c r="Z133" s="581"/>
      <c r="AA133" s="581"/>
      <c r="AB133" s="581"/>
      <c r="AC133" s="581"/>
      <c r="AD133" s="581"/>
      <c r="AE133" s="581"/>
      <c r="AF133" s="581"/>
      <c r="AG133" s="581"/>
      <c r="AH133" s="581"/>
      <c r="AI133" s="581"/>
      <c r="AJ133" s="581"/>
      <c r="AK133" s="581"/>
      <c r="AL133" s="581"/>
      <c r="AM133" s="581"/>
      <c r="AN133" s="581"/>
      <c r="AO133" s="581"/>
      <c r="AP133" s="581"/>
      <c r="AQ133" s="581"/>
      <c r="AR133" s="581"/>
      <c r="AS133" s="581"/>
      <c r="AT133" s="581"/>
      <c r="AU133" s="581"/>
      <c r="AV133" s="581"/>
      <c r="AW133" s="581"/>
      <c r="AX133" s="581"/>
      <c r="AY133" s="581"/>
      <c r="AZ133" s="581"/>
      <c r="BA133" s="581"/>
      <c r="BB133" s="581"/>
      <c r="BC133" s="581"/>
      <c r="BD133" s="581"/>
      <c r="BE133" s="581"/>
      <c r="BF133" s="581"/>
      <c r="BG133" s="581"/>
      <c r="BH133" s="581"/>
      <c r="BI133" s="581"/>
      <c r="BJ133" s="581"/>
      <c r="BK133" s="581"/>
      <c r="BL133" s="581"/>
      <c r="BM133" s="581"/>
      <c r="BN133" s="581"/>
      <c r="BO133" s="581"/>
      <c r="BP133" s="581"/>
      <c r="BQ133" s="581"/>
      <c r="BR133" s="581"/>
      <c r="BS133" s="581"/>
      <c r="BT133" s="581"/>
    </row>
    <row r="134" spans="1:72" s="7" customFormat="1" ht="13.5" thickBot="1">
      <c r="A134" s="259"/>
      <c r="C134" s="8"/>
      <c r="D134" s="8"/>
      <c r="E134" s="8"/>
      <c r="F134" s="8"/>
      <c r="G134" s="8"/>
      <c r="H134" s="8"/>
      <c r="I134" s="8"/>
      <c r="AZ134" s="4"/>
      <c r="BF134" s="61"/>
      <c r="BG134" s="62"/>
      <c r="BH134" s="62"/>
      <c r="BI134" s="61"/>
      <c r="BJ134" s="62"/>
      <c r="BK134" s="61"/>
    </row>
    <row r="135" spans="1:72" s="4" customFormat="1" ht="27.75" customHeight="1" thickBot="1">
      <c r="A135" s="258" t="s">
        <v>1</v>
      </c>
      <c r="B135" s="543" t="s">
        <v>813</v>
      </c>
      <c r="C135" s="548"/>
      <c r="D135" s="548"/>
      <c r="E135" s="548"/>
      <c r="F135" s="548"/>
      <c r="G135" s="548"/>
      <c r="H135" s="548"/>
      <c r="I135" s="548"/>
      <c r="J135" s="548"/>
      <c r="K135" s="548"/>
      <c r="L135" s="549"/>
      <c r="BF135" s="68"/>
      <c r="BG135" s="19"/>
      <c r="BH135" s="19"/>
      <c r="BI135" s="68"/>
      <c r="BJ135" s="19"/>
      <c r="BK135" s="68"/>
    </row>
    <row r="136" spans="1:72" s="7" customFormat="1" ht="31.5" customHeight="1" thickBot="1">
      <c r="A136" s="248" t="s">
        <v>4</v>
      </c>
      <c r="B136" s="543" t="s">
        <v>823</v>
      </c>
      <c r="C136" s="548"/>
      <c r="D136" s="548"/>
      <c r="E136" s="548"/>
      <c r="F136" s="548"/>
      <c r="G136" s="548"/>
      <c r="H136" s="548"/>
      <c r="I136" s="548"/>
      <c r="J136" s="548"/>
      <c r="K136" s="548"/>
      <c r="L136" s="549"/>
      <c r="AZ136" s="4"/>
      <c r="BF136" s="61"/>
      <c r="BG136" s="62"/>
      <c r="BH136" s="62"/>
      <c r="BI136" s="61"/>
      <c r="BJ136" s="62"/>
      <c r="BK136" s="61"/>
    </row>
    <row r="137" spans="1:72" s="7" customFormat="1" ht="13.5" thickBot="1">
      <c r="A137" s="259"/>
      <c r="C137" s="8"/>
      <c r="D137" s="8"/>
      <c r="E137" s="8"/>
      <c r="F137" s="8"/>
      <c r="G137" s="8"/>
      <c r="H137" s="8"/>
      <c r="I137" s="8"/>
      <c r="AZ137" s="4"/>
      <c r="BF137" s="61"/>
      <c r="BG137" s="62"/>
      <c r="BH137" s="62"/>
      <c r="BI137" s="61"/>
      <c r="BJ137" s="62"/>
      <c r="BK137" s="61"/>
    </row>
    <row r="138" spans="1:72" s="8" customFormat="1" ht="63.75" thickBot="1">
      <c r="A138" s="192" t="s">
        <v>7</v>
      </c>
      <c r="B138" s="192" t="s">
        <v>8</v>
      </c>
      <c r="C138" s="249" t="s">
        <v>771</v>
      </c>
      <c r="D138" s="192" t="s">
        <v>11</v>
      </c>
      <c r="E138" s="192" t="s">
        <v>772</v>
      </c>
      <c r="F138" s="250" t="s">
        <v>773</v>
      </c>
      <c r="G138" s="550" t="s">
        <v>774</v>
      </c>
      <c r="H138" s="550"/>
      <c r="I138" s="550"/>
      <c r="J138" s="550" t="s">
        <v>13</v>
      </c>
      <c r="K138" s="550"/>
      <c r="L138" s="550"/>
      <c r="M138" s="550"/>
      <c r="N138" s="550"/>
      <c r="O138" s="550"/>
      <c r="P138" s="550" t="s">
        <v>14</v>
      </c>
      <c r="Q138" s="550"/>
      <c r="R138" s="550"/>
      <c r="S138" s="550"/>
      <c r="T138" s="550"/>
      <c r="U138" s="550"/>
      <c r="V138" s="550" t="s">
        <v>15</v>
      </c>
      <c r="W138" s="550"/>
      <c r="X138" s="550"/>
      <c r="Y138" s="550"/>
      <c r="Z138" s="550"/>
      <c r="AA138" s="550"/>
      <c r="AB138" s="550" t="s">
        <v>16</v>
      </c>
      <c r="AC138" s="550"/>
      <c r="AD138" s="550"/>
      <c r="AE138" s="550"/>
      <c r="AF138" s="550"/>
      <c r="AG138" s="550"/>
      <c r="AH138" s="559" t="s">
        <v>17</v>
      </c>
      <c r="AI138" s="560"/>
      <c r="AJ138" s="560"/>
      <c r="AK138" s="560"/>
      <c r="AL138" s="560"/>
      <c r="AM138" s="561"/>
      <c r="AN138" s="550" t="s">
        <v>18</v>
      </c>
      <c r="AO138" s="550"/>
      <c r="AP138" s="550"/>
      <c r="AQ138" s="550"/>
      <c r="AR138" s="550"/>
      <c r="AS138" s="550"/>
      <c r="AT138" s="550" t="s">
        <v>19</v>
      </c>
      <c r="AU138" s="550"/>
      <c r="AV138" s="550"/>
      <c r="AW138" s="550"/>
      <c r="AX138" s="550"/>
      <c r="AY138" s="550"/>
      <c r="AZ138" s="550" t="s">
        <v>20</v>
      </c>
      <c r="BA138" s="550"/>
      <c r="BB138" s="550"/>
      <c r="BC138" s="550"/>
      <c r="BD138" s="550"/>
      <c r="BE138" s="550"/>
      <c r="BF138" s="550" t="s">
        <v>21</v>
      </c>
      <c r="BG138" s="550"/>
      <c r="BH138" s="550"/>
      <c r="BI138" s="550"/>
      <c r="BJ138" s="550"/>
      <c r="BK138" s="550"/>
      <c r="BL138" s="550" t="s">
        <v>22</v>
      </c>
      <c r="BM138" s="550"/>
      <c r="BN138" s="550"/>
      <c r="BO138" s="550"/>
      <c r="BP138" s="550"/>
      <c r="BQ138" s="550"/>
      <c r="BR138" s="550" t="s">
        <v>775</v>
      </c>
      <c r="BS138" s="550"/>
      <c r="BT138" s="550"/>
    </row>
    <row r="139" spans="1:72" s="7" customFormat="1" ht="13.5" thickBot="1">
      <c r="A139" s="190"/>
      <c r="B139" s="190"/>
      <c r="C139" s="176"/>
      <c r="D139" s="176"/>
      <c r="E139" s="176"/>
      <c r="F139" s="176"/>
      <c r="G139" s="576"/>
      <c r="H139" s="576"/>
      <c r="I139" s="576"/>
      <c r="J139" s="550" t="s">
        <v>471</v>
      </c>
      <c r="K139" s="550"/>
      <c r="L139" s="550"/>
      <c r="M139" s="576" t="s">
        <v>472</v>
      </c>
      <c r="N139" s="576"/>
      <c r="O139" s="576"/>
      <c r="P139" s="550" t="s">
        <v>471</v>
      </c>
      <c r="Q139" s="550"/>
      <c r="R139" s="550"/>
      <c r="S139" s="550" t="s">
        <v>470</v>
      </c>
      <c r="T139" s="550"/>
      <c r="U139" s="550"/>
      <c r="V139" s="550" t="s">
        <v>471</v>
      </c>
      <c r="W139" s="550"/>
      <c r="X139" s="550"/>
      <c r="Y139" s="550" t="s">
        <v>470</v>
      </c>
      <c r="Z139" s="550"/>
      <c r="AA139" s="550"/>
      <c r="AB139" s="550" t="s">
        <v>471</v>
      </c>
      <c r="AC139" s="550"/>
      <c r="AD139" s="550"/>
      <c r="AE139" s="550" t="s">
        <v>470</v>
      </c>
      <c r="AF139" s="550"/>
      <c r="AG139" s="550"/>
      <c r="AH139" s="550" t="s">
        <v>471</v>
      </c>
      <c r="AI139" s="550"/>
      <c r="AJ139" s="550"/>
      <c r="AK139" s="550" t="s">
        <v>470</v>
      </c>
      <c r="AL139" s="550"/>
      <c r="AM139" s="550"/>
      <c r="AN139" s="550" t="s">
        <v>471</v>
      </c>
      <c r="AO139" s="550"/>
      <c r="AP139" s="550"/>
      <c r="AQ139" s="550" t="s">
        <v>470</v>
      </c>
      <c r="AR139" s="550"/>
      <c r="AS139" s="550"/>
      <c r="AT139" s="550" t="s">
        <v>471</v>
      </c>
      <c r="AU139" s="550"/>
      <c r="AV139" s="550"/>
      <c r="AW139" s="550" t="s">
        <v>470</v>
      </c>
      <c r="AX139" s="550"/>
      <c r="AY139" s="550"/>
      <c r="AZ139" s="550" t="s">
        <v>471</v>
      </c>
      <c r="BA139" s="550"/>
      <c r="BB139" s="550"/>
      <c r="BC139" s="550" t="s">
        <v>470</v>
      </c>
      <c r="BD139" s="550"/>
      <c r="BE139" s="550"/>
      <c r="BF139" s="550" t="s">
        <v>471</v>
      </c>
      <c r="BG139" s="550"/>
      <c r="BH139" s="550"/>
      <c r="BI139" s="550" t="s">
        <v>470</v>
      </c>
      <c r="BJ139" s="550"/>
      <c r="BK139" s="550"/>
      <c r="BL139" s="576" t="s">
        <v>473</v>
      </c>
      <c r="BM139" s="576"/>
      <c r="BN139" s="576"/>
      <c r="BO139" s="576" t="s">
        <v>472</v>
      </c>
      <c r="BP139" s="576"/>
      <c r="BQ139" s="576"/>
      <c r="BR139" s="565"/>
      <c r="BS139" s="565"/>
      <c r="BT139" s="565"/>
    </row>
    <row r="140" spans="1:72" s="8" customFormat="1" ht="13.5" thickBot="1">
      <c r="A140" s="176"/>
      <c r="B140" s="176"/>
      <c r="C140" s="176"/>
      <c r="D140" s="176"/>
      <c r="E140" s="176"/>
      <c r="F140" s="176"/>
      <c r="G140" s="176" t="s">
        <v>26</v>
      </c>
      <c r="H140" s="176" t="s">
        <v>24</v>
      </c>
      <c r="I140" s="176" t="s">
        <v>25</v>
      </c>
      <c r="J140" s="176" t="s">
        <v>26</v>
      </c>
      <c r="K140" s="236" t="s">
        <v>24</v>
      </c>
      <c r="L140" s="236" t="s">
        <v>25</v>
      </c>
      <c r="M140" s="176" t="s">
        <v>26</v>
      </c>
      <c r="N140" s="251" t="s">
        <v>24</v>
      </c>
      <c r="O140" s="176" t="s">
        <v>25</v>
      </c>
      <c r="P140" s="176" t="s">
        <v>26</v>
      </c>
      <c r="Q140" s="236" t="s">
        <v>24</v>
      </c>
      <c r="R140" s="236" t="s">
        <v>25</v>
      </c>
      <c r="S140" s="176" t="s">
        <v>26</v>
      </c>
      <c r="T140" s="251" t="s">
        <v>24</v>
      </c>
      <c r="U140" s="176" t="s">
        <v>25</v>
      </c>
      <c r="V140" s="176" t="s">
        <v>26</v>
      </c>
      <c r="W140" s="236" t="s">
        <v>24</v>
      </c>
      <c r="X140" s="236" t="s">
        <v>25</v>
      </c>
      <c r="Y140" s="176" t="s">
        <v>26</v>
      </c>
      <c r="Z140" s="251" t="s">
        <v>24</v>
      </c>
      <c r="AA140" s="176" t="s">
        <v>25</v>
      </c>
      <c r="AB140" s="176" t="s">
        <v>26</v>
      </c>
      <c r="AC140" s="236" t="s">
        <v>24</v>
      </c>
      <c r="AD140" s="236" t="s">
        <v>25</v>
      </c>
      <c r="AE140" s="176" t="s">
        <v>26</v>
      </c>
      <c r="AF140" s="251" t="s">
        <v>24</v>
      </c>
      <c r="AG140" s="176" t="s">
        <v>25</v>
      </c>
      <c r="AH140" s="176" t="s">
        <v>26</v>
      </c>
      <c r="AI140" s="236" t="s">
        <v>24</v>
      </c>
      <c r="AJ140" s="236" t="s">
        <v>25</v>
      </c>
      <c r="AK140" s="176" t="s">
        <v>26</v>
      </c>
      <c r="AL140" s="251" t="s">
        <v>24</v>
      </c>
      <c r="AM140" s="176" t="s">
        <v>25</v>
      </c>
      <c r="AN140" s="176" t="s">
        <v>26</v>
      </c>
      <c r="AO140" s="236" t="s">
        <v>24</v>
      </c>
      <c r="AP140" s="236" t="s">
        <v>25</v>
      </c>
      <c r="AQ140" s="176" t="s">
        <v>26</v>
      </c>
      <c r="AR140" s="251" t="s">
        <v>24</v>
      </c>
      <c r="AS140" s="176" t="s">
        <v>25</v>
      </c>
      <c r="AT140" s="176" t="s">
        <v>26</v>
      </c>
      <c r="AU140" s="236" t="s">
        <v>24</v>
      </c>
      <c r="AV140" s="236" t="s">
        <v>25</v>
      </c>
      <c r="AW140" s="176" t="s">
        <v>26</v>
      </c>
      <c r="AX140" s="251" t="s">
        <v>24</v>
      </c>
      <c r="AY140" s="176" t="s">
        <v>25</v>
      </c>
      <c r="AZ140" s="176" t="s">
        <v>26</v>
      </c>
      <c r="BA140" s="236" t="s">
        <v>24</v>
      </c>
      <c r="BB140" s="236" t="s">
        <v>25</v>
      </c>
      <c r="BC140" s="176" t="s">
        <v>26</v>
      </c>
      <c r="BD140" s="251" t="s">
        <v>24</v>
      </c>
      <c r="BE140" s="176" t="s">
        <v>25</v>
      </c>
      <c r="BF140" s="252" t="s">
        <v>26</v>
      </c>
      <c r="BG140" s="188" t="s">
        <v>24</v>
      </c>
      <c r="BH140" s="188" t="s">
        <v>25</v>
      </c>
      <c r="BI140" s="252" t="s">
        <v>26</v>
      </c>
      <c r="BJ140" s="189" t="s">
        <v>24</v>
      </c>
      <c r="BK140" s="252" t="s">
        <v>25</v>
      </c>
      <c r="BL140" s="176" t="s">
        <v>26</v>
      </c>
      <c r="BM140" s="236" t="s">
        <v>24</v>
      </c>
      <c r="BN140" s="236" t="s">
        <v>25</v>
      </c>
      <c r="BO140" s="176" t="s">
        <v>26</v>
      </c>
      <c r="BP140" s="251" t="s">
        <v>24</v>
      </c>
      <c r="BQ140" s="176" t="s">
        <v>25</v>
      </c>
      <c r="BR140" s="176" t="s">
        <v>26</v>
      </c>
      <c r="BS140" s="176" t="s">
        <v>24</v>
      </c>
      <c r="BT140" s="176" t="s">
        <v>25</v>
      </c>
    </row>
    <row r="141" spans="1:72" s="7" customFormat="1" ht="26.25" thickBot="1">
      <c r="A141" s="176">
        <v>61</v>
      </c>
      <c r="B141" s="190" t="s">
        <v>824</v>
      </c>
      <c r="C141" s="176" t="s">
        <v>520</v>
      </c>
      <c r="D141" s="176" t="s">
        <v>33</v>
      </c>
      <c r="E141" s="176" t="s">
        <v>33</v>
      </c>
      <c r="F141" s="176" t="s">
        <v>825</v>
      </c>
      <c r="G141" s="176">
        <v>4</v>
      </c>
      <c r="H141" s="176" t="s">
        <v>33</v>
      </c>
      <c r="I141" s="176" t="s">
        <v>33</v>
      </c>
      <c r="J141" s="190">
        <v>0</v>
      </c>
      <c r="K141" s="162">
        <v>0</v>
      </c>
      <c r="L141" s="162">
        <v>0</v>
      </c>
      <c r="M141" s="190">
        <v>0</v>
      </c>
      <c r="N141" s="162">
        <v>0</v>
      </c>
      <c r="O141" s="162">
        <v>0</v>
      </c>
      <c r="P141" s="190">
        <v>4.47</v>
      </c>
      <c r="Q141" s="162">
        <v>0</v>
      </c>
      <c r="R141" s="162">
        <v>0</v>
      </c>
      <c r="S141" s="190">
        <v>4.47</v>
      </c>
      <c r="T141" s="162">
        <v>0</v>
      </c>
      <c r="U141" s="162">
        <v>0</v>
      </c>
      <c r="V141" s="193">
        <v>4.4000000000000004</v>
      </c>
      <c r="W141" s="162">
        <v>0</v>
      </c>
      <c r="X141" s="162">
        <v>0</v>
      </c>
      <c r="Y141" s="190">
        <v>4.43</v>
      </c>
      <c r="Z141" s="162">
        <v>0</v>
      </c>
      <c r="AA141" s="162">
        <v>0</v>
      </c>
      <c r="AB141" s="190">
        <v>4.17</v>
      </c>
      <c r="AC141" s="162">
        <v>0</v>
      </c>
      <c r="AD141" s="162">
        <v>0</v>
      </c>
      <c r="AE141" s="190">
        <v>4.34</v>
      </c>
      <c r="AF141" s="162">
        <v>0</v>
      </c>
      <c r="AG141" s="162">
        <v>0</v>
      </c>
      <c r="AH141" s="190">
        <v>4.28</v>
      </c>
      <c r="AI141" s="162">
        <v>0</v>
      </c>
      <c r="AJ141" s="162">
        <v>0</v>
      </c>
      <c r="AK141" s="190">
        <v>4.32</v>
      </c>
      <c r="AL141" s="162">
        <v>0</v>
      </c>
      <c r="AM141" s="162">
        <v>0</v>
      </c>
      <c r="AN141" s="190">
        <v>4.49</v>
      </c>
      <c r="AO141" s="162">
        <v>0</v>
      </c>
      <c r="AP141" s="162">
        <v>0</v>
      </c>
      <c r="AQ141" s="190">
        <v>4.3600000000000003</v>
      </c>
      <c r="AR141" s="162">
        <v>0</v>
      </c>
      <c r="AS141" s="162">
        <v>0</v>
      </c>
      <c r="AT141" s="190">
        <v>4.78</v>
      </c>
      <c r="AU141" s="162">
        <v>0</v>
      </c>
      <c r="AV141" s="162">
        <v>0</v>
      </c>
      <c r="AW141" s="190">
        <v>4.4000000000000004</v>
      </c>
      <c r="AX141" s="162">
        <v>0</v>
      </c>
      <c r="AY141" s="162">
        <v>0</v>
      </c>
      <c r="AZ141" s="190">
        <v>4.2</v>
      </c>
      <c r="BA141" s="162">
        <v>0</v>
      </c>
      <c r="BB141" s="162">
        <v>0</v>
      </c>
      <c r="BC141" s="190">
        <v>4.3899999999999997</v>
      </c>
      <c r="BD141" s="163">
        <v>0</v>
      </c>
      <c r="BE141" s="163">
        <v>0</v>
      </c>
      <c r="BF141" s="214">
        <v>4.3899999999999997</v>
      </c>
      <c r="BG141" s="162">
        <v>0</v>
      </c>
      <c r="BH141" s="162">
        <v>0</v>
      </c>
      <c r="BI141" s="214">
        <v>4.16</v>
      </c>
      <c r="BJ141" s="163">
        <v>0</v>
      </c>
      <c r="BK141" s="164">
        <v>0</v>
      </c>
      <c r="BL141" s="190">
        <v>4.96</v>
      </c>
      <c r="BM141" s="190">
        <v>0</v>
      </c>
      <c r="BN141" s="190">
        <v>0</v>
      </c>
      <c r="BO141" s="190">
        <v>4.16</v>
      </c>
      <c r="BP141" s="190">
        <v>0</v>
      </c>
      <c r="BQ141" s="190">
        <v>0</v>
      </c>
      <c r="BR141" s="241">
        <v>1.04</v>
      </c>
      <c r="BS141" s="162">
        <v>0</v>
      </c>
      <c r="BT141" s="165">
        <v>0</v>
      </c>
    </row>
    <row r="142" spans="1:72" s="7" customFormat="1" ht="13.5" thickBot="1">
      <c r="A142" s="236"/>
      <c r="B142" s="260"/>
      <c r="C142" s="237"/>
      <c r="D142" s="237"/>
      <c r="E142" s="237"/>
      <c r="F142" s="237"/>
      <c r="G142" s="237"/>
      <c r="H142" s="237"/>
      <c r="I142" s="237"/>
      <c r="J142" s="260"/>
      <c r="K142" s="167"/>
      <c r="L142" s="167"/>
      <c r="M142" s="260"/>
      <c r="N142" s="167"/>
      <c r="O142" s="167"/>
      <c r="P142" s="260"/>
      <c r="Q142" s="167"/>
      <c r="R142" s="167"/>
      <c r="S142" s="260"/>
      <c r="T142" s="167"/>
      <c r="U142" s="167"/>
      <c r="V142" s="261"/>
      <c r="W142" s="167"/>
      <c r="X142" s="167"/>
      <c r="Y142" s="260"/>
      <c r="Z142" s="167"/>
      <c r="AA142" s="167"/>
      <c r="AB142" s="260"/>
      <c r="AC142" s="167"/>
      <c r="AD142" s="167"/>
      <c r="AE142" s="260"/>
      <c r="AF142" s="167"/>
      <c r="AG142" s="167"/>
      <c r="AH142" s="260"/>
      <c r="AI142" s="167"/>
      <c r="AJ142" s="167"/>
      <c r="AK142" s="260"/>
      <c r="AL142" s="167"/>
      <c r="AM142" s="167"/>
      <c r="AN142" s="260"/>
      <c r="AO142" s="167"/>
      <c r="AP142" s="167"/>
      <c r="AQ142" s="260"/>
      <c r="AR142" s="167"/>
      <c r="AS142" s="167"/>
      <c r="AT142" s="260"/>
      <c r="AU142" s="167"/>
      <c r="AV142" s="167"/>
      <c r="AW142" s="260"/>
      <c r="AX142" s="168"/>
      <c r="AY142" s="168"/>
      <c r="AZ142" s="260"/>
      <c r="BA142" s="168"/>
      <c r="BB142" s="167"/>
      <c r="BC142" s="260"/>
      <c r="BD142" s="168"/>
      <c r="BE142" s="167"/>
      <c r="BF142" s="262"/>
      <c r="BG142" s="263"/>
      <c r="BH142" s="263"/>
      <c r="BI142" s="262"/>
      <c r="BJ142" s="263"/>
      <c r="BK142" s="262"/>
      <c r="BL142" s="260"/>
      <c r="BM142" s="260"/>
      <c r="BN142" s="260"/>
      <c r="BO142" s="260"/>
      <c r="BP142" s="260"/>
      <c r="BQ142" s="260"/>
      <c r="BR142" s="264"/>
      <c r="BS142" s="167"/>
      <c r="BT142" s="167"/>
    </row>
    <row r="143" spans="1:72" s="7" customFormat="1" ht="14.25" thickBot="1">
      <c r="A143" s="265" t="s">
        <v>826</v>
      </c>
      <c r="B143" s="266"/>
      <c r="C143" s="266"/>
      <c r="D143" s="266"/>
      <c r="E143" s="266"/>
      <c r="F143" s="266"/>
      <c r="G143" s="266"/>
      <c r="H143" s="266"/>
      <c r="I143" s="266"/>
      <c r="J143" s="266"/>
      <c r="K143" s="266"/>
      <c r="L143" s="266"/>
      <c r="M143" s="266"/>
      <c r="N143" s="266"/>
      <c r="O143" s="266"/>
      <c r="P143" s="266"/>
      <c r="Q143" s="266"/>
      <c r="R143" s="266"/>
      <c r="S143" s="266"/>
      <c r="T143" s="266"/>
      <c r="U143" s="266"/>
      <c r="V143" s="266"/>
      <c r="W143" s="266"/>
      <c r="X143" s="266"/>
      <c r="Y143" s="266"/>
      <c r="Z143" s="266"/>
      <c r="AA143" s="266"/>
      <c r="AB143" s="266"/>
      <c r="AC143" s="266"/>
      <c r="AD143" s="266"/>
      <c r="AE143" s="266"/>
      <c r="AF143" s="266"/>
      <c r="AG143" s="266"/>
      <c r="AH143" s="266"/>
      <c r="AI143" s="266"/>
      <c r="AJ143" s="266"/>
      <c r="AK143" s="266"/>
      <c r="AL143" s="266"/>
      <c r="AM143" s="266"/>
      <c r="AN143" s="266"/>
      <c r="AO143" s="266"/>
      <c r="AP143" s="266"/>
      <c r="AQ143" s="267"/>
      <c r="AR143" s="266"/>
      <c r="AS143" s="266"/>
      <c r="AT143" s="266"/>
      <c r="AU143" s="266"/>
      <c r="AV143" s="266"/>
      <c r="AW143" s="266"/>
      <c r="AX143" s="266"/>
      <c r="AY143" s="266"/>
      <c r="AZ143" s="266"/>
      <c r="BA143" s="266"/>
      <c r="BB143" s="266"/>
      <c r="BC143" s="266"/>
      <c r="BD143" s="266"/>
      <c r="BE143" s="266"/>
      <c r="BF143" s="268"/>
      <c r="BG143" s="269"/>
      <c r="BH143" s="269"/>
      <c r="BI143" s="268"/>
      <c r="BJ143" s="269"/>
      <c r="BK143" s="268"/>
      <c r="BL143" s="266"/>
      <c r="BM143" s="266"/>
      <c r="BN143" s="266"/>
      <c r="BO143" s="266"/>
      <c r="BP143" s="266"/>
      <c r="BQ143" s="266"/>
      <c r="BR143" s="266"/>
      <c r="BS143" s="266"/>
      <c r="BT143" s="266"/>
    </row>
    <row r="144" spans="1:72" ht="13.5" thickBot="1">
      <c r="A144" s="577"/>
      <c r="B144" s="578"/>
      <c r="C144" s="578"/>
      <c r="D144" s="578"/>
      <c r="E144" s="578"/>
      <c r="F144" s="578"/>
      <c r="G144" s="578"/>
      <c r="H144" s="578"/>
      <c r="I144" s="578"/>
      <c r="J144" s="578"/>
      <c r="K144" s="578"/>
      <c r="L144" s="578"/>
      <c r="M144" s="578"/>
      <c r="N144" s="578"/>
      <c r="O144" s="578"/>
      <c r="P144" s="578"/>
      <c r="Q144" s="578"/>
      <c r="R144" s="578"/>
      <c r="S144" s="578"/>
      <c r="T144" s="578"/>
      <c r="U144" s="578"/>
      <c r="V144" s="578"/>
      <c r="W144" s="578"/>
      <c r="X144" s="578"/>
      <c r="Y144" s="578"/>
      <c r="Z144" s="578"/>
      <c r="AA144" s="578"/>
      <c r="AB144" s="578"/>
      <c r="AC144" s="578"/>
      <c r="AD144" s="578"/>
      <c r="AE144" s="578"/>
      <c r="AF144" s="578"/>
      <c r="AG144" s="578"/>
      <c r="AH144" s="578"/>
      <c r="AI144" s="578"/>
      <c r="AJ144" s="578"/>
      <c r="AK144" s="578"/>
      <c r="AL144" s="578"/>
      <c r="AM144" s="578"/>
      <c r="AN144" s="578"/>
      <c r="AO144" s="578"/>
      <c r="AP144" s="578"/>
      <c r="AQ144" s="578"/>
      <c r="AR144" s="578"/>
      <c r="AS144" s="578"/>
      <c r="AT144" s="578"/>
      <c r="AU144" s="578"/>
      <c r="AV144" s="578"/>
      <c r="AW144" s="578"/>
      <c r="AX144" s="578"/>
      <c r="AY144" s="578"/>
      <c r="AZ144" s="578"/>
      <c r="BA144" s="578"/>
      <c r="BB144" s="578"/>
      <c r="BC144" s="578"/>
      <c r="BD144" s="578"/>
      <c r="BE144" s="578"/>
      <c r="BF144" s="578"/>
      <c r="BG144" s="578"/>
      <c r="BH144" s="578"/>
      <c r="BI144" s="578"/>
      <c r="BJ144" s="578"/>
      <c r="BK144" s="578"/>
      <c r="BL144" s="578"/>
      <c r="BM144" s="578"/>
      <c r="BN144" s="578"/>
      <c r="BO144" s="578"/>
      <c r="BP144" s="578"/>
      <c r="BQ144" s="578"/>
      <c r="BR144" s="578"/>
      <c r="BS144" s="578"/>
      <c r="BT144" s="579"/>
    </row>
    <row r="145" spans="1:72" ht="16.5" customHeight="1" thickBot="1">
      <c r="A145" s="580" t="s">
        <v>827</v>
      </c>
      <c r="B145" s="581"/>
      <c r="C145" s="581"/>
      <c r="D145" s="581"/>
      <c r="E145" s="581"/>
      <c r="F145" s="581"/>
      <c r="G145" s="581"/>
      <c r="H145" s="581"/>
      <c r="I145" s="581"/>
      <c r="J145" s="581"/>
      <c r="K145" s="581"/>
      <c r="L145" s="581"/>
      <c r="M145" s="581"/>
      <c r="N145" s="581"/>
      <c r="O145" s="581"/>
      <c r="P145" s="581"/>
      <c r="Q145" s="581"/>
      <c r="R145" s="581"/>
      <c r="S145" s="581"/>
      <c r="T145" s="581"/>
      <c r="U145" s="581"/>
      <c r="V145" s="581"/>
      <c r="W145" s="581"/>
      <c r="X145" s="581"/>
      <c r="Y145" s="581"/>
      <c r="Z145" s="581"/>
      <c r="AA145" s="581"/>
      <c r="AB145" s="581"/>
      <c r="AC145" s="581"/>
      <c r="AD145" s="581"/>
      <c r="AE145" s="581"/>
      <c r="AF145" s="581"/>
      <c r="AG145" s="581"/>
      <c r="AH145" s="581"/>
      <c r="AI145" s="581"/>
      <c r="AJ145" s="581"/>
      <c r="AK145" s="581"/>
      <c r="AL145" s="581"/>
      <c r="AM145" s="581"/>
      <c r="AN145" s="581"/>
      <c r="AO145" s="581"/>
      <c r="AP145" s="581"/>
      <c r="AQ145" s="581"/>
      <c r="AR145" s="581"/>
      <c r="AS145" s="581"/>
      <c r="AT145" s="581"/>
      <c r="AU145" s="581"/>
      <c r="AV145" s="581"/>
      <c r="AW145" s="581"/>
      <c r="AX145" s="581"/>
      <c r="AY145" s="581"/>
      <c r="AZ145" s="581"/>
      <c r="BA145" s="581"/>
      <c r="BB145" s="581"/>
      <c r="BC145" s="581"/>
      <c r="BD145" s="581"/>
      <c r="BE145" s="581"/>
      <c r="BF145" s="581"/>
      <c r="BG145" s="581"/>
      <c r="BH145" s="581"/>
      <c r="BI145" s="581"/>
      <c r="BJ145" s="581"/>
      <c r="BK145" s="581"/>
      <c r="BL145" s="581"/>
      <c r="BM145" s="581"/>
      <c r="BN145" s="581"/>
      <c r="BO145" s="581"/>
      <c r="BP145" s="581"/>
      <c r="BQ145" s="581"/>
      <c r="BR145" s="581"/>
      <c r="BS145" s="581"/>
      <c r="BT145" s="582"/>
    </row>
    <row r="146" spans="1:72">
      <c r="A146" s="575" t="s">
        <v>828</v>
      </c>
      <c r="B146" s="575"/>
      <c r="C146" s="575"/>
      <c r="D146" s="575"/>
      <c r="E146" s="575"/>
      <c r="F146" s="575"/>
      <c r="G146" s="575"/>
      <c r="H146" s="575"/>
      <c r="I146" s="575"/>
      <c r="J146" s="575"/>
      <c r="K146" s="575"/>
      <c r="L146" s="575"/>
      <c r="M146" s="575"/>
      <c r="N146" s="575"/>
      <c r="O146" s="575"/>
      <c r="P146" s="575"/>
      <c r="Q146" s="575"/>
      <c r="R146" s="575"/>
      <c r="S146" s="575"/>
      <c r="T146" s="575"/>
      <c r="U146" s="575"/>
      <c r="V146" s="575"/>
      <c r="W146" s="575"/>
      <c r="X146" s="575"/>
      <c r="Y146" s="575"/>
      <c r="Z146" s="575"/>
      <c r="AA146" s="575"/>
      <c r="AB146" s="575"/>
      <c r="AC146" s="575"/>
      <c r="AD146" s="575"/>
      <c r="AE146" s="575"/>
      <c r="AF146" s="575"/>
      <c r="AG146" s="575"/>
      <c r="AH146" s="575"/>
      <c r="AI146" s="575"/>
      <c r="AJ146" s="575"/>
      <c r="AK146" s="575"/>
      <c r="AL146" s="575"/>
      <c r="AM146" s="575"/>
      <c r="AN146" s="575"/>
      <c r="AO146" s="575"/>
      <c r="AP146" s="575"/>
      <c r="AQ146" s="575"/>
      <c r="AR146" s="575"/>
      <c r="AS146" s="575"/>
      <c r="AT146" s="575"/>
      <c r="AU146" s="575"/>
      <c r="AV146" s="575"/>
      <c r="AW146" s="575"/>
      <c r="AX146" s="575"/>
      <c r="AY146" s="575"/>
      <c r="AZ146" s="575"/>
      <c r="BA146" s="575"/>
      <c r="BB146" s="575"/>
      <c r="BC146" s="575"/>
      <c r="BD146" s="575"/>
      <c r="BE146" s="575"/>
      <c r="BF146" s="575"/>
      <c r="BG146" s="575"/>
      <c r="BH146" s="575"/>
      <c r="BI146" s="575"/>
      <c r="BJ146" s="575"/>
      <c r="BK146" s="575"/>
      <c r="BL146" s="575"/>
      <c r="BM146" s="575"/>
      <c r="BN146" s="575"/>
      <c r="BO146" s="575"/>
      <c r="BP146" s="575"/>
      <c r="BQ146" s="575"/>
      <c r="BR146" s="575"/>
      <c r="BS146" s="575"/>
      <c r="BT146" s="575"/>
    </row>
    <row r="147" spans="1:72">
      <c r="A147" s="575" t="s">
        <v>829</v>
      </c>
      <c r="B147" s="575"/>
      <c r="C147" s="575"/>
      <c r="D147" s="575"/>
      <c r="E147" s="575"/>
      <c r="F147" s="575"/>
      <c r="G147" s="575"/>
      <c r="H147" s="575"/>
      <c r="I147" s="575"/>
      <c r="J147" s="575"/>
      <c r="K147" s="575"/>
      <c r="L147" s="575"/>
      <c r="M147" s="575"/>
      <c r="N147" s="575"/>
      <c r="O147" s="575"/>
      <c r="P147" s="575"/>
      <c r="Q147" s="575"/>
      <c r="R147" s="575"/>
      <c r="S147" s="575"/>
      <c r="T147" s="575"/>
      <c r="U147" s="575"/>
      <c r="V147" s="575"/>
      <c r="W147" s="575"/>
      <c r="X147" s="575"/>
      <c r="Y147" s="575"/>
      <c r="Z147" s="575"/>
      <c r="AA147" s="575"/>
      <c r="AB147" s="575"/>
      <c r="AC147" s="575"/>
      <c r="AD147" s="575"/>
      <c r="AE147" s="575"/>
      <c r="AF147" s="575"/>
      <c r="AG147" s="575"/>
      <c r="AH147" s="575"/>
      <c r="AI147" s="575"/>
      <c r="AJ147" s="575"/>
      <c r="AK147" s="575"/>
      <c r="AL147" s="575"/>
      <c r="AM147" s="575"/>
      <c r="AN147" s="575"/>
      <c r="AO147" s="575"/>
      <c r="AP147" s="575"/>
      <c r="AQ147" s="575"/>
      <c r="AR147" s="575"/>
      <c r="AS147" s="575"/>
      <c r="AT147" s="575"/>
      <c r="AU147" s="575"/>
      <c r="AV147" s="575"/>
      <c r="AW147" s="575"/>
      <c r="AX147" s="575"/>
      <c r="AY147" s="575"/>
      <c r="AZ147" s="575"/>
      <c r="BA147" s="575"/>
      <c r="BB147" s="575"/>
      <c r="BC147" s="575"/>
      <c r="BD147" s="575"/>
      <c r="BE147" s="575"/>
      <c r="BF147" s="575"/>
      <c r="BG147" s="575"/>
      <c r="BH147" s="575"/>
      <c r="BI147" s="575"/>
      <c r="BJ147" s="575"/>
      <c r="BK147" s="575"/>
      <c r="BL147" s="575"/>
      <c r="BM147" s="575"/>
      <c r="BN147" s="575"/>
      <c r="BO147" s="575"/>
      <c r="BP147" s="575"/>
      <c r="BQ147" s="575"/>
      <c r="BR147" s="575"/>
      <c r="BS147" s="575"/>
      <c r="BT147" s="575"/>
    </row>
    <row r="148" spans="1:72">
      <c r="A148" s="19"/>
    </row>
    <row r="149" spans="1:72">
      <c r="A149" s="19"/>
    </row>
    <row r="150" spans="1:72">
      <c r="A150" s="19"/>
    </row>
    <row r="151" spans="1:72">
      <c r="A151" s="19"/>
    </row>
  </sheetData>
  <mergeCells count="512">
    <mergeCell ref="A1:BT1"/>
    <mergeCell ref="A2:BT2"/>
    <mergeCell ref="A3:BT3"/>
    <mergeCell ref="B5:L5"/>
    <mergeCell ref="B6:L6"/>
    <mergeCell ref="G8:I8"/>
    <mergeCell ref="J8:O8"/>
    <mergeCell ref="P8:U8"/>
    <mergeCell ref="V8:AA8"/>
    <mergeCell ref="AB8:AG8"/>
    <mergeCell ref="BR8:BT8"/>
    <mergeCell ref="AH8:AM8"/>
    <mergeCell ref="AN8:AS8"/>
    <mergeCell ref="AT8:AY8"/>
    <mergeCell ref="AZ8:BE8"/>
    <mergeCell ref="BF8:BK8"/>
    <mergeCell ref="BL8:BQ8"/>
    <mergeCell ref="G9:I9"/>
    <mergeCell ref="J9:L9"/>
    <mergeCell ref="M9:O9"/>
    <mergeCell ref="P9:R9"/>
    <mergeCell ref="S9:U9"/>
    <mergeCell ref="V9:X9"/>
    <mergeCell ref="Y9:AA9"/>
    <mergeCell ref="AB9:AD9"/>
    <mergeCell ref="AE9:AG9"/>
    <mergeCell ref="BR9:BT9"/>
    <mergeCell ref="B14:L14"/>
    <mergeCell ref="B15:L15"/>
    <mergeCell ref="G17:I17"/>
    <mergeCell ref="J17:O17"/>
    <mergeCell ref="P17:U17"/>
    <mergeCell ref="V17:AA17"/>
    <mergeCell ref="AB17:AG17"/>
    <mergeCell ref="AH17:AM17"/>
    <mergeCell ref="AN17:AS17"/>
    <mergeCell ref="AZ9:BB9"/>
    <mergeCell ref="BC9:BE9"/>
    <mergeCell ref="BF9:BH9"/>
    <mergeCell ref="BI9:BK9"/>
    <mergeCell ref="BL9:BN9"/>
    <mergeCell ref="BO9:BQ9"/>
    <mergeCell ref="AH9:AJ9"/>
    <mergeCell ref="AK9:AM9"/>
    <mergeCell ref="AN9:AP9"/>
    <mergeCell ref="AQ9:AS9"/>
    <mergeCell ref="AT9:AV9"/>
    <mergeCell ref="AW9:AY9"/>
    <mergeCell ref="AT17:AY17"/>
    <mergeCell ref="AZ17:BE17"/>
    <mergeCell ref="BF17:BK17"/>
    <mergeCell ref="BL17:BQ17"/>
    <mergeCell ref="BR17:BT17"/>
    <mergeCell ref="G18:I18"/>
    <mergeCell ref="J18:L18"/>
    <mergeCell ref="M18:O18"/>
    <mergeCell ref="P18:R18"/>
    <mergeCell ref="S18:U18"/>
    <mergeCell ref="BO18:BQ18"/>
    <mergeCell ref="BR18:BT18"/>
    <mergeCell ref="B24:L24"/>
    <mergeCell ref="G26:I26"/>
    <mergeCell ref="J26:O26"/>
    <mergeCell ref="P26:U26"/>
    <mergeCell ref="V26:AA26"/>
    <mergeCell ref="AB26:AG26"/>
    <mergeCell ref="BF18:BH18"/>
    <mergeCell ref="BI18:BK18"/>
    <mergeCell ref="BL18:BN18"/>
    <mergeCell ref="B23:L23"/>
    <mergeCell ref="AN18:AP18"/>
    <mergeCell ref="AQ18:AS18"/>
    <mergeCell ref="AT18:AV18"/>
    <mergeCell ref="AW18:AY18"/>
    <mergeCell ref="AZ18:BB18"/>
    <mergeCell ref="BC18:BE18"/>
    <mergeCell ref="V18:X18"/>
    <mergeCell ref="Y18:AA18"/>
    <mergeCell ref="AB18:AD18"/>
    <mergeCell ref="AE18:AG18"/>
    <mergeCell ref="AH18:AJ18"/>
    <mergeCell ref="AK18:AM18"/>
    <mergeCell ref="BR26:BT26"/>
    <mergeCell ref="G27:I27"/>
    <mergeCell ref="J27:L27"/>
    <mergeCell ref="M27:O27"/>
    <mergeCell ref="P27:R27"/>
    <mergeCell ref="S27:U27"/>
    <mergeCell ref="V27:X27"/>
    <mergeCell ref="Y27:AA27"/>
    <mergeCell ref="AB27:AD27"/>
    <mergeCell ref="AE27:AG27"/>
    <mergeCell ref="AH26:AM26"/>
    <mergeCell ref="AN26:AS26"/>
    <mergeCell ref="AT26:AY26"/>
    <mergeCell ref="AZ26:BE26"/>
    <mergeCell ref="BF26:BK26"/>
    <mergeCell ref="BL26:BQ26"/>
    <mergeCell ref="BR27:BT27"/>
    <mergeCell ref="AZ27:BB27"/>
    <mergeCell ref="BC27:BE27"/>
    <mergeCell ref="BF27:BH27"/>
    <mergeCell ref="BI27:BK27"/>
    <mergeCell ref="BL27:BN27"/>
    <mergeCell ref="BO27:BQ27"/>
    <mergeCell ref="AH27:AJ27"/>
    <mergeCell ref="B33:L33"/>
    <mergeCell ref="B34:L34"/>
    <mergeCell ref="G36:I36"/>
    <mergeCell ref="J36:O36"/>
    <mergeCell ref="P36:U36"/>
    <mergeCell ref="V36:AA36"/>
    <mergeCell ref="AB36:AG36"/>
    <mergeCell ref="AH36:AM36"/>
    <mergeCell ref="AN36:AS36"/>
    <mergeCell ref="AK27:AM27"/>
    <mergeCell ref="AN27:AP27"/>
    <mergeCell ref="AQ27:AS27"/>
    <mergeCell ref="AT27:AV27"/>
    <mergeCell ref="AW27:AY27"/>
    <mergeCell ref="AT36:AY36"/>
    <mergeCell ref="AZ36:BE36"/>
    <mergeCell ref="BF36:BK36"/>
    <mergeCell ref="BL36:BQ36"/>
    <mergeCell ref="BR36:BT36"/>
    <mergeCell ref="G37:I37"/>
    <mergeCell ref="J37:L37"/>
    <mergeCell ref="M37:O37"/>
    <mergeCell ref="P37:R37"/>
    <mergeCell ref="S37:U37"/>
    <mergeCell ref="BO37:BQ37"/>
    <mergeCell ref="BR37:BT37"/>
    <mergeCell ref="B43:L43"/>
    <mergeCell ref="AN37:AP37"/>
    <mergeCell ref="AQ37:AS37"/>
    <mergeCell ref="AT37:AV37"/>
    <mergeCell ref="AW37:AY37"/>
    <mergeCell ref="AZ37:BB37"/>
    <mergeCell ref="BC37:BE37"/>
    <mergeCell ref="V37:X37"/>
    <mergeCell ref="Y37:AA37"/>
    <mergeCell ref="AB37:AD37"/>
    <mergeCell ref="AE37:AG37"/>
    <mergeCell ref="AH37:AJ37"/>
    <mergeCell ref="AK37:AM37"/>
    <mergeCell ref="B44:L44"/>
    <mergeCell ref="G46:I46"/>
    <mergeCell ref="J46:O46"/>
    <mergeCell ref="P46:U46"/>
    <mergeCell ref="V46:AA46"/>
    <mergeCell ref="AB46:AG46"/>
    <mergeCell ref="BF37:BH37"/>
    <mergeCell ref="BI37:BK37"/>
    <mergeCell ref="BL37:BN37"/>
    <mergeCell ref="BR46:BT46"/>
    <mergeCell ref="G47:I47"/>
    <mergeCell ref="J47:L47"/>
    <mergeCell ref="M47:O47"/>
    <mergeCell ref="P47:R47"/>
    <mergeCell ref="S47:U47"/>
    <mergeCell ref="V47:X47"/>
    <mergeCell ref="Y47:AA47"/>
    <mergeCell ref="AB47:AD47"/>
    <mergeCell ref="AE47:AG47"/>
    <mergeCell ref="AH46:AM46"/>
    <mergeCell ref="AN46:AS46"/>
    <mergeCell ref="AT46:AY46"/>
    <mergeCell ref="AZ46:BE46"/>
    <mergeCell ref="BF46:BK46"/>
    <mergeCell ref="BL46:BQ46"/>
    <mergeCell ref="BR47:BT47"/>
    <mergeCell ref="AZ47:BB47"/>
    <mergeCell ref="BC47:BE47"/>
    <mergeCell ref="BF47:BH47"/>
    <mergeCell ref="BI47:BK47"/>
    <mergeCell ref="BL47:BN47"/>
    <mergeCell ref="BO47:BQ47"/>
    <mergeCell ref="AH47:AJ47"/>
    <mergeCell ref="B51:L51"/>
    <mergeCell ref="B52:L52"/>
    <mergeCell ref="G54:I54"/>
    <mergeCell ref="J54:O54"/>
    <mergeCell ref="P54:U54"/>
    <mergeCell ref="V54:AA54"/>
    <mergeCell ref="AB54:AG54"/>
    <mergeCell ref="AH54:AM54"/>
    <mergeCell ref="AN54:AS54"/>
    <mergeCell ref="AK47:AM47"/>
    <mergeCell ref="AN47:AP47"/>
    <mergeCell ref="AQ47:AS47"/>
    <mergeCell ref="AT47:AV47"/>
    <mergeCell ref="AW47:AY47"/>
    <mergeCell ref="AT54:AY54"/>
    <mergeCell ref="AZ54:BE54"/>
    <mergeCell ref="BF54:BK54"/>
    <mergeCell ref="BL54:BQ54"/>
    <mergeCell ref="BR54:BT54"/>
    <mergeCell ref="G55:I55"/>
    <mergeCell ref="J55:L55"/>
    <mergeCell ref="M55:O55"/>
    <mergeCell ref="P55:R55"/>
    <mergeCell ref="S55:U55"/>
    <mergeCell ref="BO55:BQ55"/>
    <mergeCell ref="BR55:BT55"/>
    <mergeCell ref="B62:L62"/>
    <mergeCell ref="AN55:AP55"/>
    <mergeCell ref="AQ55:AS55"/>
    <mergeCell ref="AT55:AV55"/>
    <mergeCell ref="AW55:AY55"/>
    <mergeCell ref="AZ55:BB55"/>
    <mergeCell ref="BC55:BE55"/>
    <mergeCell ref="V55:X55"/>
    <mergeCell ref="Y55:AA55"/>
    <mergeCell ref="AB55:AD55"/>
    <mergeCell ref="AE55:AG55"/>
    <mergeCell ref="AH55:AJ55"/>
    <mergeCell ref="AK55:AM55"/>
    <mergeCell ref="B63:L63"/>
    <mergeCell ref="G65:I65"/>
    <mergeCell ref="J65:O65"/>
    <mergeCell ref="P65:U65"/>
    <mergeCell ref="V65:AA65"/>
    <mergeCell ref="AB65:AG65"/>
    <mergeCell ref="BF55:BH55"/>
    <mergeCell ref="BI55:BK55"/>
    <mergeCell ref="BL55:BN55"/>
    <mergeCell ref="BR65:BT65"/>
    <mergeCell ref="G66:I66"/>
    <mergeCell ref="J66:L66"/>
    <mergeCell ref="M66:O66"/>
    <mergeCell ref="P66:R66"/>
    <mergeCell ref="S66:U66"/>
    <mergeCell ref="V66:X66"/>
    <mergeCell ref="Y66:AA66"/>
    <mergeCell ref="AB66:AD66"/>
    <mergeCell ref="AE66:AG66"/>
    <mergeCell ref="AH65:AM65"/>
    <mergeCell ref="AN65:AS65"/>
    <mergeCell ref="AT65:AY65"/>
    <mergeCell ref="AZ65:BE65"/>
    <mergeCell ref="BF65:BK65"/>
    <mergeCell ref="BL65:BQ65"/>
    <mergeCell ref="BR66:BT66"/>
    <mergeCell ref="AZ66:BB66"/>
    <mergeCell ref="BC66:BE66"/>
    <mergeCell ref="BF66:BH66"/>
    <mergeCell ref="BI66:BK66"/>
    <mergeCell ref="BL66:BN66"/>
    <mergeCell ref="BO66:BQ66"/>
    <mergeCell ref="AH66:AJ66"/>
    <mergeCell ref="B71:L71"/>
    <mergeCell ref="B72:L72"/>
    <mergeCell ref="G74:I74"/>
    <mergeCell ref="J74:O74"/>
    <mergeCell ref="P74:U74"/>
    <mergeCell ref="V74:AA74"/>
    <mergeCell ref="AB74:AG74"/>
    <mergeCell ref="AH74:AM74"/>
    <mergeCell ref="AN74:AS74"/>
    <mergeCell ref="AK66:AM66"/>
    <mergeCell ref="AN66:AP66"/>
    <mergeCell ref="AQ66:AS66"/>
    <mergeCell ref="AT66:AV66"/>
    <mergeCell ref="AW66:AY66"/>
    <mergeCell ref="AT74:AY74"/>
    <mergeCell ref="AZ74:BE74"/>
    <mergeCell ref="BF74:BK74"/>
    <mergeCell ref="BL74:BQ74"/>
    <mergeCell ref="BR74:BT74"/>
    <mergeCell ref="G75:I75"/>
    <mergeCell ref="J75:L75"/>
    <mergeCell ref="M75:O75"/>
    <mergeCell ref="P75:R75"/>
    <mergeCell ref="S75:U75"/>
    <mergeCell ref="BO75:BQ75"/>
    <mergeCell ref="BR75:BT75"/>
    <mergeCell ref="B81:L81"/>
    <mergeCell ref="AN75:AP75"/>
    <mergeCell ref="AQ75:AS75"/>
    <mergeCell ref="AT75:AV75"/>
    <mergeCell ref="AW75:AY75"/>
    <mergeCell ref="AZ75:BB75"/>
    <mergeCell ref="BC75:BE75"/>
    <mergeCell ref="V75:X75"/>
    <mergeCell ref="Y75:AA75"/>
    <mergeCell ref="AB75:AD75"/>
    <mergeCell ref="AE75:AG75"/>
    <mergeCell ref="AH75:AJ75"/>
    <mergeCell ref="AK75:AM75"/>
    <mergeCell ref="B82:L82"/>
    <mergeCell ref="G84:I84"/>
    <mergeCell ref="J84:O84"/>
    <mergeCell ref="P84:U84"/>
    <mergeCell ref="V84:AA84"/>
    <mergeCell ref="AB84:AG84"/>
    <mergeCell ref="BF75:BH75"/>
    <mergeCell ref="BI75:BK75"/>
    <mergeCell ref="BL75:BN75"/>
    <mergeCell ref="BR84:BT84"/>
    <mergeCell ref="G85:I85"/>
    <mergeCell ref="J85:L85"/>
    <mergeCell ref="M85:O85"/>
    <mergeCell ref="P85:R85"/>
    <mergeCell ref="S85:U85"/>
    <mergeCell ref="V85:X85"/>
    <mergeCell ref="Y85:AA85"/>
    <mergeCell ref="AB85:AD85"/>
    <mergeCell ref="AE85:AG85"/>
    <mergeCell ref="AH84:AM84"/>
    <mergeCell ref="AN84:AS84"/>
    <mergeCell ref="AT84:AY84"/>
    <mergeCell ref="AZ84:BE84"/>
    <mergeCell ref="BF84:BK84"/>
    <mergeCell ref="BL84:BQ84"/>
    <mergeCell ref="BR85:BT85"/>
    <mergeCell ref="AZ85:BB85"/>
    <mergeCell ref="BC85:BE85"/>
    <mergeCell ref="BF85:BH85"/>
    <mergeCell ref="BI85:BK85"/>
    <mergeCell ref="BL85:BN85"/>
    <mergeCell ref="BO85:BQ85"/>
    <mergeCell ref="AH85:AJ85"/>
    <mergeCell ref="B94:L94"/>
    <mergeCell ref="B95:L95"/>
    <mergeCell ref="G97:I97"/>
    <mergeCell ref="J97:O97"/>
    <mergeCell ref="P97:U97"/>
    <mergeCell ref="V97:AA97"/>
    <mergeCell ref="AB97:AG97"/>
    <mergeCell ref="AH97:AM97"/>
    <mergeCell ref="AN97:AS97"/>
    <mergeCell ref="AK85:AM85"/>
    <mergeCell ref="AN85:AP85"/>
    <mergeCell ref="AQ85:AS85"/>
    <mergeCell ref="AT85:AV85"/>
    <mergeCell ref="AW85:AY85"/>
    <mergeCell ref="AT97:AY97"/>
    <mergeCell ref="AZ97:BE97"/>
    <mergeCell ref="BF97:BK97"/>
    <mergeCell ref="BL97:BQ97"/>
    <mergeCell ref="BR97:BT97"/>
    <mergeCell ref="G98:I98"/>
    <mergeCell ref="J98:L98"/>
    <mergeCell ref="M98:O98"/>
    <mergeCell ref="P98:R98"/>
    <mergeCell ref="S98:U98"/>
    <mergeCell ref="BO98:BQ98"/>
    <mergeCell ref="BR98:BT98"/>
    <mergeCell ref="B104:L104"/>
    <mergeCell ref="AN98:AP98"/>
    <mergeCell ref="AQ98:AS98"/>
    <mergeCell ref="AT98:AV98"/>
    <mergeCell ref="AW98:AY98"/>
    <mergeCell ref="AZ98:BB98"/>
    <mergeCell ref="BC98:BE98"/>
    <mergeCell ref="V98:X98"/>
    <mergeCell ref="Y98:AA98"/>
    <mergeCell ref="AB98:AD98"/>
    <mergeCell ref="AE98:AG98"/>
    <mergeCell ref="AH98:AJ98"/>
    <mergeCell ref="AK98:AM98"/>
    <mergeCell ref="B105:L105"/>
    <mergeCell ref="G107:I107"/>
    <mergeCell ref="J107:O107"/>
    <mergeCell ref="P107:U107"/>
    <mergeCell ref="V107:AA107"/>
    <mergeCell ref="AB107:AG107"/>
    <mergeCell ref="BF98:BH98"/>
    <mergeCell ref="BI98:BK98"/>
    <mergeCell ref="BL98:BN98"/>
    <mergeCell ref="BR107:BT107"/>
    <mergeCell ref="G108:I108"/>
    <mergeCell ref="J108:L108"/>
    <mergeCell ref="M108:O108"/>
    <mergeCell ref="P108:R108"/>
    <mergeCell ref="S108:U108"/>
    <mergeCell ref="V108:X108"/>
    <mergeCell ref="Y108:AA108"/>
    <mergeCell ref="AB108:AD108"/>
    <mergeCell ref="AE108:AG108"/>
    <mergeCell ref="AH107:AM107"/>
    <mergeCell ref="AN107:AS107"/>
    <mergeCell ref="AT107:AY107"/>
    <mergeCell ref="AZ107:BE107"/>
    <mergeCell ref="BF107:BK107"/>
    <mergeCell ref="BL107:BQ107"/>
    <mergeCell ref="BR108:BT108"/>
    <mergeCell ref="AZ108:BB108"/>
    <mergeCell ref="BC108:BE108"/>
    <mergeCell ref="BF108:BH108"/>
    <mergeCell ref="BI108:BK108"/>
    <mergeCell ref="BL108:BN108"/>
    <mergeCell ref="BO108:BQ108"/>
    <mergeCell ref="AH108:AJ108"/>
    <mergeCell ref="B117:L117"/>
    <mergeCell ref="G119:I119"/>
    <mergeCell ref="J119:O119"/>
    <mergeCell ref="P119:U119"/>
    <mergeCell ref="V119:AA119"/>
    <mergeCell ref="AB119:AG119"/>
    <mergeCell ref="AH119:AM119"/>
    <mergeCell ref="AN119:AS119"/>
    <mergeCell ref="AT119:AY119"/>
    <mergeCell ref="AK108:AM108"/>
    <mergeCell ref="AN108:AP108"/>
    <mergeCell ref="AQ108:AS108"/>
    <mergeCell ref="AT108:AV108"/>
    <mergeCell ref="AW108:AY108"/>
    <mergeCell ref="AZ119:BE119"/>
    <mergeCell ref="BF119:BK119"/>
    <mergeCell ref="BL119:BQ119"/>
    <mergeCell ref="BR119:BT119"/>
    <mergeCell ref="BR120:BT120"/>
    <mergeCell ref="A123:BT123"/>
    <mergeCell ref="B125:L125"/>
    <mergeCell ref="AQ120:AS120"/>
    <mergeCell ref="AT120:AV120"/>
    <mergeCell ref="AW120:AY120"/>
    <mergeCell ref="AZ120:BB120"/>
    <mergeCell ref="BC120:BE120"/>
    <mergeCell ref="BF120:BH120"/>
    <mergeCell ref="Y120:AA120"/>
    <mergeCell ref="AB120:AD120"/>
    <mergeCell ref="AE120:AG120"/>
    <mergeCell ref="AH120:AJ120"/>
    <mergeCell ref="AK120:AM120"/>
    <mergeCell ref="AN120:AP120"/>
    <mergeCell ref="B126:L126"/>
    <mergeCell ref="G128:I128"/>
    <mergeCell ref="J128:O128"/>
    <mergeCell ref="P128:U128"/>
    <mergeCell ref="V128:AA128"/>
    <mergeCell ref="AB128:AG128"/>
    <mergeCell ref="BI120:BK120"/>
    <mergeCell ref="BL120:BN120"/>
    <mergeCell ref="BO120:BQ120"/>
    <mergeCell ref="G120:I120"/>
    <mergeCell ref="J120:L120"/>
    <mergeCell ref="M120:O120"/>
    <mergeCell ref="P120:R120"/>
    <mergeCell ref="S120:U120"/>
    <mergeCell ref="V120:X120"/>
    <mergeCell ref="AH129:AJ129"/>
    <mergeCell ref="AK129:AM129"/>
    <mergeCell ref="AN129:AP129"/>
    <mergeCell ref="AQ129:AS129"/>
    <mergeCell ref="AT129:AV129"/>
    <mergeCell ref="AW129:AY129"/>
    <mergeCell ref="BR128:BT128"/>
    <mergeCell ref="G129:I129"/>
    <mergeCell ref="J129:L129"/>
    <mergeCell ref="M129:O129"/>
    <mergeCell ref="P129:R129"/>
    <mergeCell ref="S129:U129"/>
    <mergeCell ref="V129:X129"/>
    <mergeCell ref="Y129:AA129"/>
    <mergeCell ref="AB129:AD129"/>
    <mergeCell ref="AE129:AG129"/>
    <mergeCell ref="AH128:AM128"/>
    <mergeCell ref="AN128:AS128"/>
    <mergeCell ref="AT128:AY128"/>
    <mergeCell ref="AZ128:BE128"/>
    <mergeCell ref="BF128:BK128"/>
    <mergeCell ref="BL128:BQ128"/>
    <mergeCell ref="S139:U139"/>
    <mergeCell ref="V139:X139"/>
    <mergeCell ref="AN138:AS138"/>
    <mergeCell ref="AT138:AY138"/>
    <mergeCell ref="AZ138:BE138"/>
    <mergeCell ref="BF138:BK138"/>
    <mergeCell ref="BL138:BQ138"/>
    <mergeCell ref="BR138:BT138"/>
    <mergeCell ref="BR129:BT129"/>
    <mergeCell ref="A133:BT133"/>
    <mergeCell ref="B135:L135"/>
    <mergeCell ref="B136:L136"/>
    <mergeCell ref="G138:I138"/>
    <mergeCell ref="J138:O138"/>
    <mergeCell ref="P138:U138"/>
    <mergeCell ref="V138:AA138"/>
    <mergeCell ref="AB138:AG138"/>
    <mergeCell ref="AH138:AM138"/>
    <mergeCell ref="AZ129:BB129"/>
    <mergeCell ref="BC129:BE129"/>
    <mergeCell ref="BF129:BH129"/>
    <mergeCell ref="BI129:BK129"/>
    <mergeCell ref="BL129:BN129"/>
    <mergeCell ref="BO129:BQ129"/>
    <mergeCell ref="A146:BT146"/>
    <mergeCell ref="A147:BT147"/>
    <mergeCell ref="BI139:BK139"/>
    <mergeCell ref="BL139:BN139"/>
    <mergeCell ref="BO139:BQ139"/>
    <mergeCell ref="BR139:BT139"/>
    <mergeCell ref="A144:BT144"/>
    <mergeCell ref="A145:BT145"/>
    <mergeCell ref="AQ139:AS139"/>
    <mergeCell ref="AT139:AV139"/>
    <mergeCell ref="AW139:AY139"/>
    <mergeCell ref="AZ139:BB139"/>
    <mergeCell ref="BC139:BE139"/>
    <mergeCell ref="BF139:BH139"/>
    <mergeCell ref="Y139:AA139"/>
    <mergeCell ref="AB139:AD139"/>
    <mergeCell ref="AE139:AG139"/>
    <mergeCell ref="AH139:AJ139"/>
    <mergeCell ref="AK139:AM139"/>
    <mergeCell ref="AN139:AP139"/>
    <mergeCell ref="G139:I139"/>
    <mergeCell ref="J139:L139"/>
    <mergeCell ref="M139:O139"/>
    <mergeCell ref="P139:R139"/>
  </mergeCells>
  <pageMargins left="0.31496062992125984" right="0.23622047244094491" top="0.74803149606299213" bottom="0.74803149606299213" header="0.31496062992125984" footer="0.31496062992125984"/>
  <pageSetup paperSize="8" scale="38" fitToHeight="0" orientation="landscape" cellComments="asDisplayed" r:id="rId1"/>
  <headerFooter>
    <oddFooter>&amp;C&amp;P</oddFooter>
  </headerFooter>
  <rowBreaks count="2" manualBreakCount="2">
    <brk id="42" max="71" man="1"/>
    <brk id="93"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55"/>
  <sheetViews>
    <sheetView view="pageBreakPreview" zoomScale="90" zoomScaleNormal="100" zoomScaleSheetLayoutView="90" workbookViewId="0">
      <selection activeCell="T10" sqref="T10"/>
    </sheetView>
  </sheetViews>
  <sheetFormatPr defaultColWidth="9.140625" defaultRowHeight="12.75"/>
  <cols>
    <col min="1" max="1" width="28" style="7" customWidth="1"/>
    <col min="2" max="2" width="6.5703125" style="8" customWidth="1"/>
    <col min="3" max="3" width="30.28515625" style="7" customWidth="1"/>
    <col min="4" max="4" width="9.140625" style="8"/>
    <col min="5" max="5" width="5.7109375" style="8" customWidth="1"/>
    <col min="6" max="6" width="9.28515625" style="8" customWidth="1"/>
    <col min="7" max="8" width="3.42578125" style="8" customWidth="1"/>
    <col min="9" max="9" width="11" style="8" customWidth="1"/>
    <col min="10" max="11" width="3.140625" style="272" customWidth="1"/>
    <col min="12" max="12" width="6.85546875" style="4" customWidth="1"/>
    <col min="13" max="14" width="3.28515625" style="272" customWidth="1"/>
    <col min="15" max="15" width="7.28515625" style="5" customWidth="1"/>
    <col min="16" max="17" width="2.7109375" style="273" customWidth="1"/>
    <col min="18" max="18" width="10.28515625" style="4" customWidth="1"/>
    <col min="19" max="20" width="3.28515625" style="273" customWidth="1"/>
    <col min="21" max="21" width="9.7109375" style="4" customWidth="1"/>
    <col min="22" max="23" width="3.7109375" style="4" customWidth="1"/>
    <col min="24" max="24" width="11" style="4" customWidth="1"/>
    <col min="25" max="26" width="4" style="4" customWidth="1"/>
    <col min="27" max="27" width="11" style="4" customWidth="1"/>
    <col min="28" max="29" width="3" style="4" customWidth="1"/>
    <col min="30" max="30" width="10.7109375" style="273" customWidth="1"/>
    <col min="31" max="32" width="3.28515625" style="4" customWidth="1"/>
    <col min="33" max="33" width="10.5703125" style="4" customWidth="1"/>
    <col min="34" max="35" width="3" style="4" customWidth="1"/>
    <col min="36" max="36" width="10.42578125" style="4" customWidth="1"/>
    <col min="37" max="38" width="2.85546875" style="4" customWidth="1"/>
    <col min="39" max="39" width="12" style="4" customWidth="1"/>
    <col min="40" max="40" width="46.140625" style="4" customWidth="1"/>
    <col min="41" max="41" width="9.85546875" style="6" customWidth="1"/>
    <col min="42" max="42" width="22.5703125" style="4" customWidth="1"/>
    <col min="43" max="43" width="12.85546875" style="4" customWidth="1"/>
    <col min="44" max="44" width="14.5703125" style="7" customWidth="1"/>
    <col min="45" max="16384" width="9.140625" style="7"/>
  </cols>
  <sheetData>
    <row r="1" spans="1:43" s="3" customFormat="1" ht="14.25">
      <c r="A1" s="556" t="s">
        <v>0</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1"/>
      <c r="AP1" s="2"/>
      <c r="AQ1" s="2"/>
    </row>
    <row r="2" spans="1:43" s="3" customFormat="1" ht="39" customHeight="1">
      <c r="A2" s="600" t="s">
        <v>400</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1"/>
      <c r="AP2" s="2"/>
      <c r="AQ2" s="2"/>
    </row>
    <row r="3" spans="1:43" s="3" customFormat="1" ht="15" thickBot="1">
      <c r="A3" s="173"/>
      <c r="B3" s="173"/>
      <c r="C3" s="173"/>
      <c r="D3" s="173"/>
      <c r="E3" s="173"/>
      <c r="F3" s="173"/>
      <c r="G3" s="173"/>
      <c r="H3" s="173"/>
      <c r="I3" s="173"/>
      <c r="J3" s="270"/>
      <c r="K3" s="270"/>
      <c r="L3" s="175"/>
      <c r="M3" s="270"/>
      <c r="N3" s="270"/>
      <c r="O3" s="175"/>
      <c r="P3" s="270"/>
      <c r="Q3" s="270"/>
      <c r="R3" s="175"/>
      <c r="S3" s="270"/>
      <c r="T3" s="270"/>
      <c r="U3" s="175"/>
      <c r="V3" s="175"/>
      <c r="W3" s="175"/>
      <c r="X3" s="175"/>
      <c r="Y3" s="175"/>
      <c r="Z3" s="175"/>
      <c r="AA3" s="175"/>
      <c r="AB3" s="175"/>
      <c r="AC3" s="175"/>
      <c r="AD3" s="270"/>
      <c r="AE3" s="175"/>
      <c r="AF3" s="175"/>
      <c r="AG3" s="175"/>
      <c r="AH3" s="175"/>
      <c r="AI3" s="175"/>
      <c r="AJ3" s="175"/>
      <c r="AK3" s="175"/>
      <c r="AL3" s="175"/>
      <c r="AM3" s="175"/>
      <c r="AN3" s="271"/>
      <c r="AO3" s="1"/>
      <c r="AP3" s="2"/>
      <c r="AQ3" s="2"/>
    </row>
    <row r="4" spans="1:43" ht="13.5" thickBot="1">
      <c r="A4" s="234" t="s">
        <v>1</v>
      </c>
      <c r="B4" s="220" t="s">
        <v>2</v>
      </c>
      <c r="C4" s="551" t="s">
        <v>3</v>
      </c>
      <c r="D4" s="551"/>
      <c r="E4" s="551"/>
      <c r="F4" s="551"/>
      <c r="G4" s="551"/>
      <c r="H4" s="551"/>
      <c r="I4" s="552"/>
    </row>
    <row r="5" spans="1:43" ht="63" customHeight="1" thickBot="1">
      <c r="A5" s="274" t="s">
        <v>4</v>
      </c>
      <c r="B5" s="203" t="s">
        <v>5</v>
      </c>
      <c r="C5" s="548" t="s">
        <v>6</v>
      </c>
      <c r="D5" s="548"/>
      <c r="E5" s="548"/>
      <c r="F5" s="548"/>
      <c r="G5" s="548"/>
      <c r="H5" s="548"/>
      <c r="I5" s="549"/>
      <c r="AN5" s="18"/>
    </row>
    <row r="6" spans="1:43" ht="13.5" thickBot="1"/>
    <row r="7" spans="1:43" s="11" customFormat="1" ht="42.75" thickBot="1">
      <c r="A7" s="192"/>
      <c r="B7" s="250" t="s">
        <v>7</v>
      </c>
      <c r="C7" s="192" t="s">
        <v>8</v>
      </c>
      <c r="D7" s="192" t="s">
        <v>9</v>
      </c>
      <c r="E7" s="192" t="s">
        <v>10</v>
      </c>
      <c r="F7" s="192" t="s">
        <v>11</v>
      </c>
      <c r="G7" s="559" t="s">
        <v>12</v>
      </c>
      <c r="H7" s="592"/>
      <c r="I7" s="593"/>
      <c r="J7" s="550" t="s">
        <v>13</v>
      </c>
      <c r="K7" s="550"/>
      <c r="L7" s="550"/>
      <c r="M7" s="550" t="s">
        <v>14</v>
      </c>
      <c r="N7" s="550"/>
      <c r="O7" s="550"/>
      <c r="P7" s="550" t="s">
        <v>15</v>
      </c>
      <c r="Q7" s="550"/>
      <c r="R7" s="550"/>
      <c r="S7" s="550" t="s">
        <v>16</v>
      </c>
      <c r="T7" s="550"/>
      <c r="U7" s="550"/>
      <c r="V7" s="550" t="s">
        <v>17</v>
      </c>
      <c r="W7" s="550"/>
      <c r="X7" s="550"/>
      <c r="Y7" s="550" t="s">
        <v>18</v>
      </c>
      <c r="Z7" s="550"/>
      <c r="AA7" s="550"/>
      <c r="AB7" s="550" t="s">
        <v>19</v>
      </c>
      <c r="AC7" s="550"/>
      <c r="AD7" s="550"/>
      <c r="AE7" s="550" t="s">
        <v>20</v>
      </c>
      <c r="AF7" s="550"/>
      <c r="AG7" s="550"/>
      <c r="AH7" s="550" t="s">
        <v>21</v>
      </c>
      <c r="AI7" s="550"/>
      <c r="AJ7" s="550"/>
      <c r="AK7" s="550" t="s">
        <v>22</v>
      </c>
      <c r="AL7" s="550"/>
      <c r="AM7" s="550"/>
      <c r="AN7" s="192" t="s">
        <v>474</v>
      </c>
      <c r="AO7" s="9"/>
      <c r="AP7" s="10"/>
      <c r="AQ7" s="10"/>
    </row>
    <row r="8" spans="1:43" s="8" customFormat="1" ht="13.5" thickBot="1">
      <c r="A8" s="176"/>
      <c r="B8" s="176"/>
      <c r="C8" s="176"/>
      <c r="D8" s="176"/>
      <c r="E8" s="176"/>
      <c r="F8" s="176"/>
      <c r="G8" s="176" t="s">
        <v>24</v>
      </c>
      <c r="H8" s="176" t="s">
        <v>25</v>
      </c>
      <c r="I8" s="176" t="s">
        <v>26</v>
      </c>
      <c r="J8" s="211" t="s">
        <v>24</v>
      </c>
      <c r="K8" s="211" t="s">
        <v>25</v>
      </c>
      <c r="L8" s="176" t="s">
        <v>26</v>
      </c>
      <c r="M8" s="211" t="s">
        <v>24</v>
      </c>
      <c r="N8" s="211" t="s">
        <v>25</v>
      </c>
      <c r="O8" s="176" t="s">
        <v>26</v>
      </c>
      <c r="P8" s="211" t="s">
        <v>24</v>
      </c>
      <c r="Q8" s="211" t="s">
        <v>25</v>
      </c>
      <c r="R8" s="176" t="s">
        <v>26</v>
      </c>
      <c r="S8" s="211" t="s">
        <v>24</v>
      </c>
      <c r="T8" s="211" t="s">
        <v>25</v>
      </c>
      <c r="U8" s="176" t="s">
        <v>26</v>
      </c>
      <c r="V8" s="176" t="s">
        <v>24</v>
      </c>
      <c r="W8" s="176" t="s">
        <v>25</v>
      </c>
      <c r="X8" s="176" t="s">
        <v>26</v>
      </c>
      <c r="Y8" s="176" t="s">
        <v>24</v>
      </c>
      <c r="Z8" s="176" t="s">
        <v>25</v>
      </c>
      <c r="AA8" s="176" t="s">
        <v>26</v>
      </c>
      <c r="AB8" s="176" t="s">
        <v>24</v>
      </c>
      <c r="AC8" s="176" t="s">
        <v>25</v>
      </c>
      <c r="AD8" s="211" t="s">
        <v>26</v>
      </c>
      <c r="AE8" s="176" t="s">
        <v>24</v>
      </c>
      <c r="AF8" s="176" t="s">
        <v>25</v>
      </c>
      <c r="AG8" s="176" t="s">
        <v>26</v>
      </c>
      <c r="AH8" s="176" t="s">
        <v>24</v>
      </c>
      <c r="AI8" s="176" t="s">
        <v>25</v>
      </c>
      <c r="AJ8" s="176" t="s">
        <v>26</v>
      </c>
      <c r="AK8" s="176" t="s">
        <v>24</v>
      </c>
      <c r="AL8" s="176" t="s">
        <v>25</v>
      </c>
      <c r="AM8" s="176" t="s">
        <v>26</v>
      </c>
      <c r="AN8" s="176"/>
      <c r="AO8" s="12"/>
      <c r="AP8" s="5"/>
      <c r="AQ8" s="5"/>
    </row>
    <row r="9" spans="1:43" s="4" customFormat="1" ht="45.75" thickBot="1">
      <c r="A9" s="277" t="s">
        <v>27</v>
      </c>
      <c r="B9" s="576" t="s">
        <v>28</v>
      </c>
      <c r="C9" s="565" t="s">
        <v>29</v>
      </c>
      <c r="D9" s="576" t="s">
        <v>30</v>
      </c>
      <c r="E9" s="576" t="s">
        <v>31</v>
      </c>
      <c r="F9" s="576" t="s">
        <v>32</v>
      </c>
      <c r="G9" s="585" t="s">
        <v>33</v>
      </c>
      <c r="H9" s="585" t="s">
        <v>33</v>
      </c>
      <c r="I9" s="585">
        <v>172</v>
      </c>
      <c r="J9" s="13" t="s">
        <v>34</v>
      </c>
      <c r="K9" s="13" t="s">
        <v>34</v>
      </c>
      <c r="L9" s="190">
        <v>0</v>
      </c>
      <c r="M9" s="13" t="s">
        <v>34</v>
      </c>
      <c r="N9" s="13" t="s">
        <v>34</v>
      </c>
      <c r="O9" s="176">
        <v>0</v>
      </c>
      <c r="P9" s="14" t="s">
        <v>34</v>
      </c>
      <c r="Q9" s="14" t="s">
        <v>34</v>
      </c>
      <c r="R9" s="190">
        <v>0</v>
      </c>
      <c r="S9" s="14" t="s">
        <v>34</v>
      </c>
      <c r="T9" s="14" t="s">
        <v>34</v>
      </c>
      <c r="U9" s="190">
        <v>60</v>
      </c>
      <c r="V9" s="14" t="s">
        <v>34</v>
      </c>
      <c r="W9" s="14" t="s">
        <v>34</v>
      </c>
      <c r="X9" s="190">
        <v>203</v>
      </c>
      <c r="Y9" s="14" t="s">
        <v>34</v>
      </c>
      <c r="Z9" s="14" t="s">
        <v>34</v>
      </c>
      <c r="AA9" s="190">
        <v>203</v>
      </c>
      <c r="AB9" s="190" t="s">
        <v>34</v>
      </c>
      <c r="AC9" s="190" t="s">
        <v>34</v>
      </c>
      <c r="AD9" s="212">
        <v>203</v>
      </c>
      <c r="AE9" s="14" t="s">
        <v>34</v>
      </c>
      <c r="AF9" s="14" t="s">
        <v>34</v>
      </c>
      <c r="AG9" s="190">
        <v>213</v>
      </c>
      <c r="AH9" s="14" t="s">
        <v>34</v>
      </c>
      <c r="AI9" s="14" t="s">
        <v>34</v>
      </c>
      <c r="AJ9" s="190">
        <v>213</v>
      </c>
      <c r="AK9" s="190" t="s">
        <v>34</v>
      </c>
      <c r="AL9" s="190" t="s">
        <v>34</v>
      </c>
      <c r="AM9" s="190">
        <v>213</v>
      </c>
      <c r="AN9" s="190" t="s">
        <v>446</v>
      </c>
      <c r="AO9" s="15"/>
      <c r="AP9" s="16"/>
    </row>
    <row r="10" spans="1:43" ht="34.5" thickBot="1">
      <c r="A10" s="277" t="s">
        <v>35</v>
      </c>
      <c r="B10" s="576"/>
      <c r="C10" s="565"/>
      <c r="D10" s="576"/>
      <c r="E10" s="576"/>
      <c r="F10" s="576"/>
      <c r="G10" s="586"/>
      <c r="H10" s="586"/>
      <c r="I10" s="586"/>
      <c r="J10" s="13" t="s">
        <v>34</v>
      </c>
      <c r="K10" s="13" t="s">
        <v>34</v>
      </c>
      <c r="L10" s="190">
        <v>0</v>
      </c>
      <c r="M10" s="13" t="s">
        <v>34</v>
      </c>
      <c r="N10" s="13" t="s">
        <v>34</v>
      </c>
      <c r="O10" s="176">
        <v>0</v>
      </c>
      <c r="P10" s="14" t="s">
        <v>34</v>
      </c>
      <c r="Q10" s="14" t="s">
        <v>34</v>
      </c>
      <c r="R10" s="190">
        <v>0</v>
      </c>
      <c r="S10" s="14" t="s">
        <v>34</v>
      </c>
      <c r="T10" s="14" t="s">
        <v>34</v>
      </c>
      <c r="U10" s="190">
        <v>0</v>
      </c>
      <c r="V10" s="14" t="s">
        <v>34</v>
      </c>
      <c r="W10" s="14" t="s">
        <v>34</v>
      </c>
      <c r="X10" s="190">
        <v>0</v>
      </c>
      <c r="Y10" s="14" t="s">
        <v>34</v>
      </c>
      <c r="Z10" s="14" t="s">
        <v>34</v>
      </c>
      <c r="AA10" s="190">
        <v>0</v>
      </c>
      <c r="AB10" s="190" t="s">
        <v>34</v>
      </c>
      <c r="AC10" s="190" t="s">
        <v>34</v>
      </c>
      <c r="AD10" s="212">
        <v>65</v>
      </c>
      <c r="AE10" s="14" t="s">
        <v>34</v>
      </c>
      <c r="AF10" s="14" t="s">
        <v>34</v>
      </c>
      <c r="AG10" s="190">
        <v>86</v>
      </c>
      <c r="AH10" s="14" t="s">
        <v>34</v>
      </c>
      <c r="AI10" s="14" t="s">
        <v>34</v>
      </c>
      <c r="AJ10" s="190">
        <v>86</v>
      </c>
      <c r="AK10" s="190" t="s">
        <v>34</v>
      </c>
      <c r="AL10" s="190" t="s">
        <v>34</v>
      </c>
      <c r="AM10" s="190">
        <v>218.5</v>
      </c>
      <c r="AN10" s="190" t="s">
        <v>410</v>
      </c>
      <c r="AO10" s="17"/>
    </row>
    <row r="11" spans="1:43" ht="78.75" customHeight="1" thickBot="1">
      <c r="A11" s="277" t="s">
        <v>27</v>
      </c>
      <c r="B11" s="576" t="s">
        <v>36</v>
      </c>
      <c r="C11" s="565" t="s">
        <v>37</v>
      </c>
      <c r="D11" s="576" t="s">
        <v>38</v>
      </c>
      <c r="E11" s="576" t="s">
        <v>31</v>
      </c>
      <c r="F11" s="576" t="s">
        <v>32</v>
      </c>
      <c r="G11" s="585" t="s">
        <v>33</v>
      </c>
      <c r="H11" s="585" t="s">
        <v>33</v>
      </c>
      <c r="I11" s="587">
        <v>5700000</v>
      </c>
      <c r="J11" s="13" t="s">
        <v>34</v>
      </c>
      <c r="K11" s="13" t="s">
        <v>34</v>
      </c>
      <c r="L11" s="190">
        <v>0</v>
      </c>
      <c r="M11" s="13" t="s">
        <v>34</v>
      </c>
      <c r="N11" s="13" t="s">
        <v>34</v>
      </c>
      <c r="O11" s="176">
        <v>0</v>
      </c>
      <c r="P11" s="14" t="s">
        <v>34</v>
      </c>
      <c r="Q11" s="14" t="s">
        <v>34</v>
      </c>
      <c r="R11" s="190">
        <v>0</v>
      </c>
      <c r="S11" s="14" t="s">
        <v>34</v>
      </c>
      <c r="T11" s="14" t="s">
        <v>34</v>
      </c>
      <c r="U11" s="212">
        <v>2331052</v>
      </c>
      <c r="V11" s="14" t="s">
        <v>34</v>
      </c>
      <c r="W11" s="14" t="s">
        <v>34</v>
      </c>
      <c r="X11" s="212">
        <v>11260148</v>
      </c>
      <c r="Y11" s="14" t="s">
        <v>34</v>
      </c>
      <c r="Z11" s="14" t="s">
        <v>34</v>
      </c>
      <c r="AA11" s="212">
        <v>11260148</v>
      </c>
      <c r="AB11" s="190" t="s">
        <v>34</v>
      </c>
      <c r="AC11" s="190" t="s">
        <v>34</v>
      </c>
      <c r="AD11" s="212">
        <v>11260148</v>
      </c>
      <c r="AE11" s="14" t="s">
        <v>34</v>
      </c>
      <c r="AF11" s="14" t="s">
        <v>34</v>
      </c>
      <c r="AG11" s="212">
        <v>12844761</v>
      </c>
      <c r="AH11" s="14" t="s">
        <v>34</v>
      </c>
      <c r="AI11" s="14" t="s">
        <v>34</v>
      </c>
      <c r="AJ11" s="212">
        <v>12844761</v>
      </c>
      <c r="AK11" s="190" t="s">
        <v>34</v>
      </c>
      <c r="AL11" s="190" t="s">
        <v>34</v>
      </c>
      <c r="AM11" s="212">
        <v>12844761</v>
      </c>
      <c r="AN11" s="190" t="s">
        <v>447</v>
      </c>
      <c r="AO11" s="15"/>
    </row>
    <row r="12" spans="1:43" ht="34.5" thickBot="1">
      <c r="A12" s="277" t="s">
        <v>35</v>
      </c>
      <c r="B12" s="576"/>
      <c r="C12" s="565"/>
      <c r="D12" s="576"/>
      <c r="E12" s="576"/>
      <c r="F12" s="576"/>
      <c r="G12" s="586"/>
      <c r="H12" s="586"/>
      <c r="I12" s="588"/>
      <c r="J12" s="13" t="s">
        <v>34</v>
      </c>
      <c r="K12" s="13" t="s">
        <v>34</v>
      </c>
      <c r="L12" s="190">
        <v>0</v>
      </c>
      <c r="M12" s="13" t="s">
        <v>34</v>
      </c>
      <c r="N12" s="13" t="s">
        <v>34</v>
      </c>
      <c r="O12" s="176">
        <v>0</v>
      </c>
      <c r="P12" s="14" t="s">
        <v>34</v>
      </c>
      <c r="Q12" s="14" t="s">
        <v>34</v>
      </c>
      <c r="R12" s="190">
        <v>0</v>
      </c>
      <c r="S12" s="14" t="s">
        <v>34</v>
      </c>
      <c r="T12" s="14" t="s">
        <v>34</v>
      </c>
      <c r="U12" s="190">
        <v>0</v>
      </c>
      <c r="V12" s="14" t="s">
        <v>34</v>
      </c>
      <c r="W12" s="14" t="s">
        <v>34</v>
      </c>
      <c r="X12" s="212">
        <v>269170</v>
      </c>
      <c r="Y12" s="14" t="s">
        <v>34</v>
      </c>
      <c r="Z12" s="14" t="s">
        <v>34</v>
      </c>
      <c r="AA12" s="212">
        <v>1816426</v>
      </c>
      <c r="AB12" s="190" t="s">
        <v>34</v>
      </c>
      <c r="AC12" s="190" t="s">
        <v>34</v>
      </c>
      <c r="AD12" s="212">
        <v>2400754</v>
      </c>
      <c r="AE12" s="14" t="s">
        <v>34</v>
      </c>
      <c r="AF12" s="14" t="s">
        <v>34</v>
      </c>
      <c r="AG12" s="212">
        <v>2567068</v>
      </c>
      <c r="AH12" s="14" t="s">
        <v>34</v>
      </c>
      <c r="AI12" s="14" t="s">
        <v>34</v>
      </c>
      <c r="AJ12" s="212">
        <v>2963866</v>
      </c>
      <c r="AK12" s="190" t="s">
        <v>34</v>
      </c>
      <c r="AL12" s="190" t="s">
        <v>34</v>
      </c>
      <c r="AM12" s="212">
        <v>12782045</v>
      </c>
      <c r="AN12" s="190" t="s">
        <v>410</v>
      </c>
      <c r="AO12" s="17"/>
    </row>
    <row r="13" spans="1:43" ht="45.75" thickBot="1">
      <c r="A13" s="277" t="s">
        <v>27</v>
      </c>
      <c r="B13" s="576">
        <v>1</v>
      </c>
      <c r="C13" s="565" t="s">
        <v>39</v>
      </c>
      <c r="D13" s="576" t="s">
        <v>40</v>
      </c>
      <c r="E13" s="576" t="s">
        <v>31</v>
      </c>
      <c r="F13" s="576" t="s">
        <v>32</v>
      </c>
      <c r="G13" s="585" t="s">
        <v>33</v>
      </c>
      <c r="H13" s="585" t="s">
        <v>33</v>
      </c>
      <c r="I13" s="585">
        <v>2</v>
      </c>
      <c r="J13" s="13" t="s">
        <v>34</v>
      </c>
      <c r="K13" s="13" t="s">
        <v>34</v>
      </c>
      <c r="L13" s="190">
        <v>0</v>
      </c>
      <c r="M13" s="13" t="s">
        <v>34</v>
      </c>
      <c r="N13" s="13" t="s">
        <v>34</v>
      </c>
      <c r="O13" s="176">
        <v>0</v>
      </c>
      <c r="P13" s="14" t="s">
        <v>34</v>
      </c>
      <c r="Q13" s="14" t="s">
        <v>34</v>
      </c>
      <c r="R13" s="190">
        <v>0</v>
      </c>
      <c r="S13" s="14" t="s">
        <v>34</v>
      </c>
      <c r="T13" s="14" t="s">
        <v>34</v>
      </c>
      <c r="U13" s="190">
        <v>1</v>
      </c>
      <c r="V13" s="14" t="s">
        <v>34</v>
      </c>
      <c r="W13" s="14" t="s">
        <v>34</v>
      </c>
      <c r="X13" s="190">
        <v>2</v>
      </c>
      <c r="Y13" s="14" t="s">
        <v>34</v>
      </c>
      <c r="Z13" s="14" t="s">
        <v>34</v>
      </c>
      <c r="AA13" s="190">
        <v>2</v>
      </c>
      <c r="AB13" s="190" t="s">
        <v>34</v>
      </c>
      <c r="AC13" s="190" t="s">
        <v>34</v>
      </c>
      <c r="AD13" s="212">
        <v>2</v>
      </c>
      <c r="AE13" s="14" t="s">
        <v>34</v>
      </c>
      <c r="AF13" s="14" t="s">
        <v>34</v>
      </c>
      <c r="AG13" s="190">
        <v>3</v>
      </c>
      <c r="AH13" s="14" t="s">
        <v>34</v>
      </c>
      <c r="AI13" s="14" t="s">
        <v>34</v>
      </c>
      <c r="AJ13" s="190">
        <v>3</v>
      </c>
      <c r="AK13" s="190" t="s">
        <v>34</v>
      </c>
      <c r="AL13" s="190" t="s">
        <v>34</v>
      </c>
      <c r="AM13" s="190">
        <v>3</v>
      </c>
      <c r="AN13" s="190" t="s">
        <v>448</v>
      </c>
      <c r="AO13" s="15"/>
    </row>
    <row r="14" spans="1:43" ht="34.5" thickBot="1">
      <c r="A14" s="277" t="s">
        <v>35</v>
      </c>
      <c r="B14" s="576"/>
      <c r="C14" s="565"/>
      <c r="D14" s="576"/>
      <c r="E14" s="576"/>
      <c r="F14" s="576"/>
      <c r="G14" s="586"/>
      <c r="H14" s="586"/>
      <c r="I14" s="586"/>
      <c r="J14" s="13" t="s">
        <v>34</v>
      </c>
      <c r="K14" s="13" t="s">
        <v>34</v>
      </c>
      <c r="L14" s="190">
        <v>0</v>
      </c>
      <c r="M14" s="13" t="s">
        <v>34</v>
      </c>
      <c r="N14" s="13" t="s">
        <v>34</v>
      </c>
      <c r="O14" s="176">
        <v>0</v>
      </c>
      <c r="P14" s="14" t="s">
        <v>34</v>
      </c>
      <c r="Q14" s="14" t="s">
        <v>34</v>
      </c>
      <c r="R14" s="190">
        <v>0</v>
      </c>
      <c r="S14" s="14" t="s">
        <v>34</v>
      </c>
      <c r="T14" s="14" t="s">
        <v>34</v>
      </c>
      <c r="U14" s="190">
        <v>0</v>
      </c>
      <c r="V14" s="14" t="s">
        <v>34</v>
      </c>
      <c r="W14" s="14" t="s">
        <v>34</v>
      </c>
      <c r="X14" s="190">
        <v>0</v>
      </c>
      <c r="Y14" s="14" t="s">
        <v>34</v>
      </c>
      <c r="Z14" s="14" t="s">
        <v>34</v>
      </c>
      <c r="AA14" s="190">
        <v>0</v>
      </c>
      <c r="AB14" s="190" t="s">
        <v>34</v>
      </c>
      <c r="AC14" s="190" t="s">
        <v>34</v>
      </c>
      <c r="AD14" s="212">
        <v>1</v>
      </c>
      <c r="AE14" s="14" t="s">
        <v>34</v>
      </c>
      <c r="AF14" s="14" t="s">
        <v>34</v>
      </c>
      <c r="AG14" s="190">
        <v>1</v>
      </c>
      <c r="AH14" s="14" t="s">
        <v>34</v>
      </c>
      <c r="AI14" s="14" t="s">
        <v>34</v>
      </c>
      <c r="AJ14" s="190">
        <v>1</v>
      </c>
      <c r="AK14" s="190" t="s">
        <v>34</v>
      </c>
      <c r="AL14" s="190" t="s">
        <v>34</v>
      </c>
      <c r="AM14" s="190">
        <v>3</v>
      </c>
      <c r="AN14" s="190" t="s">
        <v>410</v>
      </c>
      <c r="AO14" s="17"/>
    </row>
    <row r="15" spans="1:43" ht="22.5" customHeight="1" thickBot="1"/>
    <row r="16" spans="1:43" ht="15.75" customHeight="1" thickBot="1">
      <c r="A16" s="234" t="s">
        <v>1</v>
      </c>
      <c r="B16" s="279" t="s">
        <v>2</v>
      </c>
      <c r="C16" s="551" t="s">
        <v>3</v>
      </c>
      <c r="D16" s="551"/>
      <c r="E16" s="551"/>
      <c r="F16" s="551"/>
      <c r="G16" s="551"/>
      <c r="H16" s="551"/>
      <c r="I16" s="551"/>
      <c r="J16" s="551"/>
      <c r="K16" s="551"/>
      <c r="L16" s="551"/>
      <c r="M16" s="551"/>
      <c r="N16" s="551"/>
      <c r="O16" s="552"/>
    </row>
    <row r="17" spans="1:43" ht="100.5" customHeight="1" thickBot="1">
      <c r="A17" s="274" t="s">
        <v>4</v>
      </c>
      <c r="B17" s="280" t="s">
        <v>41</v>
      </c>
      <c r="C17" s="548" t="s">
        <v>421</v>
      </c>
      <c r="D17" s="548"/>
      <c r="E17" s="548"/>
      <c r="F17" s="548"/>
      <c r="G17" s="548"/>
      <c r="H17" s="548"/>
      <c r="I17" s="548"/>
      <c r="J17" s="548"/>
      <c r="K17" s="548"/>
      <c r="L17" s="548"/>
      <c r="M17" s="548"/>
      <c r="N17" s="548"/>
      <c r="O17" s="549"/>
      <c r="T17" s="281"/>
      <c r="U17" s="282"/>
      <c r="V17" s="283"/>
      <c r="W17" s="283"/>
      <c r="X17" s="282"/>
      <c r="Y17" s="283"/>
      <c r="Z17" s="283"/>
      <c r="AA17" s="283"/>
      <c r="AB17" s="283"/>
      <c r="AC17" s="283"/>
      <c r="AD17" s="281"/>
      <c r="AE17" s="283"/>
      <c r="AF17" s="283"/>
      <c r="AG17" s="282"/>
    </row>
    <row r="18" spans="1:43" ht="13.5" thickBot="1"/>
    <row r="19" spans="1:43" s="11" customFormat="1" ht="42.75" thickBot="1">
      <c r="A19" s="192"/>
      <c r="B19" s="250" t="s">
        <v>7</v>
      </c>
      <c r="C19" s="192" t="s">
        <v>8</v>
      </c>
      <c r="D19" s="192" t="s">
        <v>9</v>
      </c>
      <c r="E19" s="192" t="s">
        <v>10</v>
      </c>
      <c r="F19" s="192" t="s">
        <v>11</v>
      </c>
      <c r="G19" s="559" t="s">
        <v>12</v>
      </c>
      <c r="H19" s="592"/>
      <c r="I19" s="593"/>
      <c r="J19" s="550" t="s">
        <v>13</v>
      </c>
      <c r="K19" s="550"/>
      <c r="L19" s="550"/>
      <c r="M19" s="550" t="s">
        <v>14</v>
      </c>
      <c r="N19" s="550"/>
      <c r="O19" s="550"/>
      <c r="P19" s="550" t="s">
        <v>15</v>
      </c>
      <c r="Q19" s="550"/>
      <c r="R19" s="550"/>
      <c r="S19" s="550" t="s">
        <v>16</v>
      </c>
      <c r="T19" s="550"/>
      <c r="U19" s="550"/>
      <c r="V19" s="550" t="s">
        <v>17</v>
      </c>
      <c r="W19" s="550"/>
      <c r="X19" s="550"/>
      <c r="Y19" s="550" t="s">
        <v>18</v>
      </c>
      <c r="Z19" s="550"/>
      <c r="AA19" s="550"/>
      <c r="AB19" s="550" t="s">
        <v>19</v>
      </c>
      <c r="AC19" s="550"/>
      <c r="AD19" s="550"/>
      <c r="AE19" s="550" t="s">
        <v>20</v>
      </c>
      <c r="AF19" s="550"/>
      <c r="AG19" s="550"/>
      <c r="AH19" s="550" t="s">
        <v>21</v>
      </c>
      <c r="AI19" s="550"/>
      <c r="AJ19" s="550"/>
      <c r="AK19" s="550" t="s">
        <v>22</v>
      </c>
      <c r="AL19" s="550"/>
      <c r="AM19" s="550"/>
      <c r="AN19" s="192" t="s">
        <v>474</v>
      </c>
      <c r="AO19" s="9"/>
      <c r="AQ19" s="4"/>
    </row>
    <row r="20" spans="1:43" s="8" customFormat="1" ht="13.5" thickBot="1">
      <c r="A20" s="176"/>
      <c r="B20" s="176"/>
      <c r="C20" s="176"/>
      <c r="D20" s="176"/>
      <c r="E20" s="176"/>
      <c r="F20" s="176"/>
      <c r="G20" s="176" t="s">
        <v>24</v>
      </c>
      <c r="H20" s="176" t="s">
        <v>25</v>
      </c>
      <c r="I20" s="176" t="s">
        <v>26</v>
      </c>
      <c r="J20" s="211" t="s">
        <v>24</v>
      </c>
      <c r="K20" s="211" t="s">
        <v>25</v>
      </c>
      <c r="L20" s="176" t="s">
        <v>26</v>
      </c>
      <c r="M20" s="211" t="s">
        <v>24</v>
      </c>
      <c r="N20" s="211" t="s">
        <v>25</v>
      </c>
      <c r="O20" s="176" t="s">
        <v>26</v>
      </c>
      <c r="P20" s="211" t="s">
        <v>24</v>
      </c>
      <c r="Q20" s="211" t="s">
        <v>25</v>
      </c>
      <c r="R20" s="176" t="s">
        <v>26</v>
      </c>
      <c r="S20" s="211" t="s">
        <v>24</v>
      </c>
      <c r="T20" s="211" t="s">
        <v>25</v>
      </c>
      <c r="U20" s="176" t="s">
        <v>26</v>
      </c>
      <c r="V20" s="176" t="s">
        <v>24</v>
      </c>
      <c r="W20" s="176" t="s">
        <v>25</v>
      </c>
      <c r="X20" s="176" t="s">
        <v>26</v>
      </c>
      <c r="Y20" s="176" t="s">
        <v>24</v>
      </c>
      <c r="Z20" s="176" t="s">
        <v>25</v>
      </c>
      <c r="AA20" s="176" t="s">
        <v>26</v>
      </c>
      <c r="AB20" s="176" t="s">
        <v>24</v>
      </c>
      <c r="AC20" s="176" t="s">
        <v>25</v>
      </c>
      <c r="AD20" s="211" t="s">
        <v>26</v>
      </c>
      <c r="AE20" s="176" t="s">
        <v>24</v>
      </c>
      <c r="AF20" s="176" t="s">
        <v>25</v>
      </c>
      <c r="AG20" s="176" t="s">
        <v>26</v>
      </c>
      <c r="AH20" s="176" t="s">
        <v>24</v>
      </c>
      <c r="AI20" s="176" t="s">
        <v>25</v>
      </c>
      <c r="AJ20" s="176" t="s">
        <v>26</v>
      </c>
      <c r="AK20" s="176" t="s">
        <v>24</v>
      </c>
      <c r="AL20" s="176" t="s">
        <v>25</v>
      </c>
      <c r="AM20" s="176" t="s">
        <v>26</v>
      </c>
      <c r="AN20" s="176"/>
      <c r="AO20" s="12"/>
      <c r="AP20" s="5"/>
      <c r="AQ20" s="4"/>
    </row>
    <row r="21" spans="1:43" ht="51.75" thickBot="1">
      <c r="A21" s="277" t="s">
        <v>27</v>
      </c>
      <c r="B21" s="576" t="s">
        <v>42</v>
      </c>
      <c r="C21" s="565" t="s">
        <v>43</v>
      </c>
      <c r="D21" s="585" t="s">
        <v>44</v>
      </c>
      <c r="E21" s="576" t="s">
        <v>31</v>
      </c>
      <c r="F21" s="576" t="s">
        <v>32</v>
      </c>
      <c r="G21" s="585" t="s">
        <v>33</v>
      </c>
      <c r="H21" s="585" t="s">
        <v>33</v>
      </c>
      <c r="I21" s="585">
        <v>641</v>
      </c>
      <c r="J21" s="13" t="s">
        <v>34</v>
      </c>
      <c r="K21" s="13" t="s">
        <v>34</v>
      </c>
      <c r="L21" s="190">
        <v>0</v>
      </c>
      <c r="M21" s="13" t="s">
        <v>34</v>
      </c>
      <c r="N21" s="13" t="s">
        <v>34</v>
      </c>
      <c r="O21" s="176">
        <v>0</v>
      </c>
      <c r="P21" s="14" t="s">
        <v>34</v>
      </c>
      <c r="Q21" s="14" t="s">
        <v>34</v>
      </c>
      <c r="R21" s="190">
        <v>43</v>
      </c>
      <c r="S21" s="14" t="s">
        <v>34</v>
      </c>
      <c r="T21" s="14" t="s">
        <v>34</v>
      </c>
      <c r="U21" s="190">
        <v>558</v>
      </c>
      <c r="V21" s="14" t="s">
        <v>34</v>
      </c>
      <c r="W21" s="14" t="s">
        <v>34</v>
      </c>
      <c r="X21" s="190">
        <v>608</v>
      </c>
      <c r="Y21" s="14" t="s">
        <v>34</v>
      </c>
      <c r="Z21" s="14" t="s">
        <v>34</v>
      </c>
      <c r="AA21" s="190">
        <v>609</v>
      </c>
      <c r="AB21" s="190" t="s">
        <v>34</v>
      </c>
      <c r="AC21" s="190" t="s">
        <v>34</v>
      </c>
      <c r="AD21" s="212">
        <v>674</v>
      </c>
      <c r="AE21" s="14" t="s">
        <v>34</v>
      </c>
      <c r="AF21" s="14" t="s">
        <v>34</v>
      </c>
      <c r="AG21" s="190">
        <v>720</v>
      </c>
      <c r="AH21" s="14" t="s">
        <v>34</v>
      </c>
      <c r="AI21" s="14" t="s">
        <v>34</v>
      </c>
      <c r="AJ21" s="14">
        <v>945</v>
      </c>
      <c r="AK21" s="14" t="s">
        <v>34</v>
      </c>
      <c r="AL21" s="14" t="s">
        <v>34</v>
      </c>
      <c r="AM21" s="14">
        <v>945</v>
      </c>
      <c r="AN21" s="190" t="s">
        <v>418</v>
      </c>
      <c r="AO21" s="15"/>
      <c r="AP21" s="16"/>
    </row>
    <row r="22" spans="1:43" ht="34.5" thickBot="1">
      <c r="A22" s="277" t="s">
        <v>35</v>
      </c>
      <c r="B22" s="576"/>
      <c r="C22" s="565"/>
      <c r="D22" s="586"/>
      <c r="E22" s="576"/>
      <c r="F22" s="576"/>
      <c r="G22" s="586"/>
      <c r="H22" s="586"/>
      <c r="I22" s="586"/>
      <c r="J22" s="13" t="s">
        <v>34</v>
      </c>
      <c r="K22" s="13" t="s">
        <v>34</v>
      </c>
      <c r="L22" s="190">
        <v>0</v>
      </c>
      <c r="M22" s="13" t="s">
        <v>34</v>
      </c>
      <c r="N22" s="13" t="s">
        <v>34</v>
      </c>
      <c r="O22" s="176">
        <v>0</v>
      </c>
      <c r="P22" s="14" t="s">
        <v>34</v>
      </c>
      <c r="Q22" s="14" t="s">
        <v>34</v>
      </c>
      <c r="R22" s="190">
        <v>2</v>
      </c>
      <c r="S22" s="14" t="s">
        <v>34</v>
      </c>
      <c r="T22" s="14" t="s">
        <v>34</v>
      </c>
      <c r="U22" s="190">
        <v>66</v>
      </c>
      <c r="V22" s="14" t="s">
        <v>34</v>
      </c>
      <c r="W22" s="14" t="s">
        <v>34</v>
      </c>
      <c r="X22" s="190">
        <v>202</v>
      </c>
      <c r="Y22" s="14" t="s">
        <v>34</v>
      </c>
      <c r="Z22" s="14" t="s">
        <v>34</v>
      </c>
      <c r="AA22" s="190">
        <v>488</v>
      </c>
      <c r="AB22" s="190" t="s">
        <v>34</v>
      </c>
      <c r="AC22" s="190" t="s">
        <v>34</v>
      </c>
      <c r="AD22" s="212">
        <v>643</v>
      </c>
      <c r="AE22" s="14" t="s">
        <v>34</v>
      </c>
      <c r="AF22" s="14" t="s">
        <v>34</v>
      </c>
      <c r="AG22" s="190">
        <v>657</v>
      </c>
      <c r="AH22" s="14" t="s">
        <v>34</v>
      </c>
      <c r="AI22" s="14" t="s">
        <v>34</v>
      </c>
      <c r="AJ22" s="190">
        <v>862</v>
      </c>
      <c r="AK22" s="14" t="s">
        <v>34</v>
      </c>
      <c r="AL22" s="14" t="s">
        <v>34</v>
      </c>
      <c r="AM22" s="190">
        <v>984</v>
      </c>
      <c r="AN22" s="190" t="s">
        <v>410</v>
      </c>
      <c r="AO22" s="17"/>
    </row>
    <row r="23" spans="1:43" ht="51.75" thickBot="1">
      <c r="A23" s="277" t="s">
        <v>27</v>
      </c>
      <c r="B23" s="576" t="s">
        <v>45</v>
      </c>
      <c r="C23" s="565" t="s">
        <v>46</v>
      </c>
      <c r="D23" s="585" t="s">
        <v>44</v>
      </c>
      <c r="E23" s="576" t="s">
        <v>31</v>
      </c>
      <c r="F23" s="576" t="s">
        <v>32</v>
      </c>
      <c r="G23" s="585" t="s">
        <v>33</v>
      </c>
      <c r="H23" s="585" t="s">
        <v>33</v>
      </c>
      <c r="I23" s="587">
        <v>426</v>
      </c>
      <c r="J23" s="13" t="s">
        <v>34</v>
      </c>
      <c r="K23" s="13" t="s">
        <v>34</v>
      </c>
      <c r="L23" s="190">
        <v>0</v>
      </c>
      <c r="M23" s="13" t="s">
        <v>34</v>
      </c>
      <c r="N23" s="13" t="s">
        <v>34</v>
      </c>
      <c r="O23" s="176">
        <v>0</v>
      </c>
      <c r="P23" s="14" t="s">
        <v>34</v>
      </c>
      <c r="Q23" s="14" t="s">
        <v>34</v>
      </c>
      <c r="R23" s="190">
        <v>42</v>
      </c>
      <c r="S23" s="14" t="s">
        <v>34</v>
      </c>
      <c r="T23" s="14" t="s">
        <v>34</v>
      </c>
      <c r="U23" s="190">
        <v>331</v>
      </c>
      <c r="V23" s="14" t="s">
        <v>34</v>
      </c>
      <c r="W23" s="14" t="s">
        <v>34</v>
      </c>
      <c r="X23" s="190">
        <v>373</v>
      </c>
      <c r="Y23" s="14" t="s">
        <v>34</v>
      </c>
      <c r="Z23" s="14" t="s">
        <v>34</v>
      </c>
      <c r="AA23" s="190">
        <v>374</v>
      </c>
      <c r="AB23" s="190" t="s">
        <v>34</v>
      </c>
      <c r="AC23" s="190" t="s">
        <v>34</v>
      </c>
      <c r="AD23" s="212">
        <v>390</v>
      </c>
      <c r="AE23" s="14" t="s">
        <v>34</v>
      </c>
      <c r="AF23" s="14" t="s">
        <v>34</v>
      </c>
      <c r="AG23" s="190">
        <v>422</v>
      </c>
      <c r="AH23" s="14" t="s">
        <v>34</v>
      </c>
      <c r="AI23" s="14" t="s">
        <v>34</v>
      </c>
      <c r="AJ23" s="190">
        <v>544</v>
      </c>
      <c r="AK23" s="14" t="s">
        <v>34</v>
      </c>
      <c r="AL23" s="14" t="s">
        <v>34</v>
      </c>
      <c r="AM23" s="190">
        <v>544</v>
      </c>
      <c r="AN23" s="190" t="s">
        <v>418</v>
      </c>
      <c r="AO23" s="15"/>
    </row>
    <row r="24" spans="1:43" ht="80.25" customHeight="1" thickBot="1">
      <c r="A24" s="277" t="s">
        <v>35</v>
      </c>
      <c r="B24" s="576"/>
      <c r="C24" s="565"/>
      <c r="D24" s="586"/>
      <c r="E24" s="576"/>
      <c r="F24" s="576"/>
      <c r="G24" s="586"/>
      <c r="H24" s="586"/>
      <c r="I24" s="588"/>
      <c r="J24" s="13" t="s">
        <v>34</v>
      </c>
      <c r="K24" s="13" t="s">
        <v>34</v>
      </c>
      <c r="L24" s="190">
        <v>0</v>
      </c>
      <c r="M24" s="13" t="s">
        <v>34</v>
      </c>
      <c r="N24" s="13" t="s">
        <v>34</v>
      </c>
      <c r="O24" s="176">
        <v>0</v>
      </c>
      <c r="P24" s="14" t="s">
        <v>34</v>
      </c>
      <c r="Q24" s="14" t="s">
        <v>34</v>
      </c>
      <c r="R24" s="190">
        <v>2</v>
      </c>
      <c r="S24" s="14" t="s">
        <v>34</v>
      </c>
      <c r="T24" s="14" t="s">
        <v>34</v>
      </c>
      <c r="U24" s="190">
        <v>30</v>
      </c>
      <c r="V24" s="14" t="s">
        <v>34</v>
      </c>
      <c r="W24" s="14" t="s">
        <v>34</v>
      </c>
      <c r="X24" s="190">
        <v>72</v>
      </c>
      <c r="Y24" s="14" t="s">
        <v>34</v>
      </c>
      <c r="Z24" s="14" t="s">
        <v>34</v>
      </c>
      <c r="AA24" s="190">
        <v>236</v>
      </c>
      <c r="AB24" s="190" t="s">
        <v>34</v>
      </c>
      <c r="AC24" s="190" t="s">
        <v>34</v>
      </c>
      <c r="AD24" s="212">
        <v>266</v>
      </c>
      <c r="AE24" s="14" t="s">
        <v>34</v>
      </c>
      <c r="AF24" s="14" t="s">
        <v>34</v>
      </c>
      <c r="AG24" s="190">
        <v>340</v>
      </c>
      <c r="AH24" s="14" t="s">
        <v>34</v>
      </c>
      <c r="AI24" s="14" t="s">
        <v>34</v>
      </c>
      <c r="AJ24" s="190">
        <v>383</v>
      </c>
      <c r="AK24" s="14" t="s">
        <v>34</v>
      </c>
      <c r="AL24" s="14" t="s">
        <v>34</v>
      </c>
      <c r="AM24" s="190">
        <v>503</v>
      </c>
      <c r="AN24" s="190" t="s">
        <v>930</v>
      </c>
      <c r="AO24" s="17"/>
    </row>
    <row r="25" spans="1:43" ht="51.75" thickBot="1">
      <c r="A25" s="277" t="s">
        <v>27</v>
      </c>
      <c r="B25" s="576" t="s">
        <v>47</v>
      </c>
      <c r="C25" s="565" t="s">
        <v>48</v>
      </c>
      <c r="D25" s="585" t="s">
        <v>44</v>
      </c>
      <c r="E25" s="576" t="s">
        <v>31</v>
      </c>
      <c r="F25" s="576" t="s">
        <v>32</v>
      </c>
      <c r="G25" s="585" t="s">
        <v>33</v>
      </c>
      <c r="H25" s="585" t="s">
        <v>33</v>
      </c>
      <c r="I25" s="585">
        <v>524</v>
      </c>
      <c r="J25" s="13" t="s">
        <v>34</v>
      </c>
      <c r="K25" s="13" t="s">
        <v>34</v>
      </c>
      <c r="L25" s="190">
        <v>0</v>
      </c>
      <c r="M25" s="13" t="s">
        <v>34</v>
      </c>
      <c r="N25" s="13" t="s">
        <v>34</v>
      </c>
      <c r="O25" s="176">
        <v>0</v>
      </c>
      <c r="P25" s="14" t="s">
        <v>34</v>
      </c>
      <c r="Q25" s="14" t="s">
        <v>34</v>
      </c>
      <c r="R25" s="190">
        <v>0</v>
      </c>
      <c r="S25" s="14" t="s">
        <v>34</v>
      </c>
      <c r="T25" s="14" t="s">
        <v>34</v>
      </c>
      <c r="U25" s="190">
        <v>508</v>
      </c>
      <c r="V25" s="14" t="s">
        <v>34</v>
      </c>
      <c r="W25" s="14" t="s">
        <v>34</v>
      </c>
      <c r="X25" s="190">
        <v>508</v>
      </c>
      <c r="Y25" s="14" t="s">
        <v>34</v>
      </c>
      <c r="Z25" s="14" t="s">
        <v>34</v>
      </c>
      <c r="AA25" s="190">
        <v>508</v>
      </c>
      <c r="AB25" s="190" t="s">
        <v>34</v>
      </c>
      <c r="AC25" s="190" t="s">
        <v>34</v>
      </c>
      <c r="AD25" s="212">
        <v>548</v>
      </c>
      <c r="AE25" s="14" t="s">
        <v>34</v>
      </c>
      <c r="AF25" s="14" t="s">
        <v>34</v>
      </c>
      <c r="AG25" s="190">
        <v>556</v>
      </c>
      <c r="AH25" s="14" t="s">
        <v>34</v>
      </c>
      <c r="AI25" s="14" t="s">
        <v>34</v>
      </c>
      <c r="AJ25" s="190">
        <v>795</v>
      </c>
      <c r="AK25" s="14" t="s">
        <v>34</v>
      </c>
      <c r="AL25" s="14" t="s">
        <v>34</v>
      </c>
      <c r="AM25" s="190">
        <v>795</v>
      </c>
      <c r="AN25" s="190" t="s">
        <v>418</v>
      </c>
      <c r="AO25" s="15"/>
    </row>
    <row r="26" spans="1:43" ht="75" customHeight="1" thickBot="1">
      <c r="A26" s="277" t="s">
        <v>35</v>
      </c>
      <c r="B26" s="576"/>
      <c r="C26" s="565"/>
      <c r="D26" s="586"/>
      <c r="E26" s="576"/>
      <c r="F26" s="576"/>
      <c r="G26" s="586"/>
      <c r="H26" s="586"/>
      <c r="I26" s="586"/>
      <c r="J26" s="13" t="s">
        <v>34</v>
      </c>
      <c r="K26" s="13" t="s">
        <v>34</v>
      </c>
      <c r="L26" s="190">
        <v>0</v>
      </c>
      <c r="M26" s="13" t="s">
        <v>34</v>
      </c>
      <c r="N26" s="13" t="s">
        <v>34</v>
      </c>
      <c r="O26" s="176">
        <v>0</v>
      </c>
      <c r="P26" s="14" t="s">
        <v>34</v>
      </c>
      <c r="Q26" s="14" t="s">
        <v>34</v>
      </c>
      <c r="R26" s="190">
        <v>0</v>
      </c>
      <c r="S26" s="14" t="s">
        <v>34</v>
      </c>
      <c r="T26" s="14" t="s">
        <v>34</v>
      </c>
      <c r="U26" s="190">
        <v>29</v>
      </c>
      <c r="V26" s="14" t="s">
        <v>34</v>
      </c>
      <c r="W26" s="14" t="s">
        <v>34</v>
      </c>
      <c r="X26" s="190">
        <v>181</v>
      </c>
      <c r="Y26" s="14" t="s">
        <v>34</v>
      </c>
      <c r="Z26" s="14" t="s">
        <v>34</v>
      </c>
      <c r="AA26" s="190">
        <v>327</v>
      </c>
      <c r="AB26" s="190" t="s">
        <v>34</v>
      </c>
      <c r="AC26" s="190" t="s">
        <v>34</v>
      </c>
      <c r="AD26" s="212">
        <v>484</v>
      </c>
      <c r="AE26" s="14" t="s">
        <v>34</v>
      </c>
      <c r="AF26" s="14" t="s">
        <v>34</v>
      </c>
      <c r="AG26" s="190">
        <v>483</v>
      </c>
      <c r="AH26" s="14" t="s">
        <v>34</v>
      </c>
      <c r="AI26" s="14" t="s">
        <v>34</v>
      </c>
      <c r="AJ26" s="190">
        <v>668</v>
      </c>
      <c r="AK26" s="14" t="s">
        <v>34</v>
      </c>
      <c r="AL26" s="14" t="s">
        <v>34</v>
      </c>
      <c r="AM26" s="190">
        <v>788</v>
      </c>
      <c r="AN26" s="190" t="s">
        <v>930</v>
      </c>
      <c r="AO26" s="17"/>
    </row>
    <row r="27" spans="1:43" ht="55.5" customHeight="1" thickBot="1">
      <c r="A27" s="277" t="s">
        <v>27</v>
      </c>
      <c r="B27" s="576" t="s">
        <v>49</v>
      </c>
      <c r="C27" s="565" t="s">
        <v>50</v>
      </c>
      <c r="D27" s="585" t="s">
        <v>38</v>
      </c>
      <c r="E27" s="576" t="s">
        <v>31</v>
      </c>
      <c r="F27" s="576" t="s">
        <v>32</v>
      </c>
      <c r="G27" s="585" t="s">
        <v>33</v>
      </c>
      <c r="H27" s="585" t="s">
        <v>33</v>
      </c>
      <c r="I27" s="587">
        <v>32345311</v>
      </c>
      <c r="J27" s="13" t="s">
        <v>34</v>
      </c>
      <c r="K27" s="13" t="s">
        <v>34</v>
      </c>
      <c r="L27" s="190">
        <v>0</v>
      </c>
      <c r="M27" s="13" t="s">
        <v>34</v>
      </c>
      <c r="N27" s="13" t="s">
        <v>34</v>
      </c>
      <c r="O27" s="176">
        <v>0</v>
      </c>
      <c r="P27" s="14" t="s">
        <v>34</v>
      </c>
      <c r="Q27" s="14" t="s">
        <v>34</v>
      </c>
      <c r="R27" s="212">
        <v>10110816</v>
      </c>
      <c r="S27" s="14" t="s">
        <v>34</v>
      </c>
      <c r="T27" s="14" t="s">
        <v>34</v>
      </c>
      <c r="U27" s="212">
        <v>13076455</v>
      </c>
      <c r="V27" s="14" t="s">
        <v>34</v>
      </c>
      <c r="W27" s="14" t="s">
        <v>34</v>
      </c>
      <c r="X27" s="212">
        <v>22121329</v>
      </c>
      <c r="Y27" s="14" t="s">
        <v>34</v>
      </c>
      <c r="Z27" s="14" t="s">
        <v>34</v>
      </c>
      <c r="AA27" s="212">
        <v>22255731</v>
      </c>
      <c r="AB27" s="190" t="s">
        <v>34</v>
      </c>
      <c r="AC27" s="190" t="s">
        <v>34</v>
      </c>
      <c r="AD27" s="212">
        <v>24618321</v>
      </c>
      <c r="AE27" s="14" t="s">
        <v>34</v>
      </c>
      <c r="AF27" s="14" t="s">
        <v>34</v>
      </c>
      <c r="AG27" s="212">
        <v>34894443</v>
      </c>
      <c r="AH27" s="14" t="s">
        <v>34</v>
      </c>
      <c r="AI27" s="14" t="s">
        <v>34</v>
      </c>
      <c r="AJ27" s="212">
        <v>36410637</v>
      </c>
      <c r="AK27" s="14" t="s">
        <v>34</v>
      </c>
      <c r="AL27" s="14" t="s">
        <v>34</v>
      </c>
      <c r="AM27" s="212">
        <v>36410637</v>
      </c>
      <c r="AN27" s="190" t="s">
        <v>450</v>
      </c>
      <c r="AO27" s="15"/>
    </row>
    <row r="28" spans="1:43" ht="68.25" customHeight="1" thickBot="1">
      <c r="A28" s="277" t="s">
        <v>35</v>
      </c>
      <c r="B28" s="576"/>
      <c r="C28" s="565"/>
      <c r="D28" s="586"/>
      <c r="E28" s="576"/>
      <c r="F28" s="576"/>
      <c r="G28" s="586"/>
      <c r="H28" s="586"/>
      <c r="I28" s="588"/>
      <c r="J28" s="13" t="s">
        <v>34</v>
      </c>
      <c r="K28" s="13" t="s">
        <v>34</v>
      </c>
      <c r="L28" s="190">
        <v>0</v>
      </c>
      <c r="M28" s="13" t="s">
        <v>34</v>
      </c>
      <c r="N28" s="13" t="s">
        <v>34</v>
      </c>
      <c r="O28" s="176">
        <v>0</v>
      </c>
      <c r="P28" s="14" t="s">
        <v>34</v>
      </c>
      <c r="Q28" s="14" t="s">
        <v>34</v>
      </c>
      <c r="R28" s="212">
        <v>0</v>
      </c>
      <c r="S28" s="14" t="s">
        <v>34</v>
      </c>
      <c r="T28" s="14" t="s">
        <v>34</v>
      </c>
      <c r="U28" s="212">
        <v>3328092</v>
      </c>
      <c r="V28" s="14" t="s">
        <v>34</v>
      </c>
      <c r="W28" s="14" t="s">
        <v>34</v>
      </c>
      <c r="X28" s="212">
        <v>8290629</v>
      </c>
      <c r="Y28" s="14" t="s">
        <v>34</v>
      </c>
      <c r="Z28" s="14" t="s">
        <v>34</v>
      </c>
      <c r="AA28" s="212">
        <v>13013750</v>
      </c>
      <c r="AB28" s="190" t="s">
        <v>34</v>
      </c>
      <c r="AC28" s="190" t="s">
        <v>34</v>
      </c>
      <c r="AD28" s="212">
        <v>15899347</v>
      </c>
      <c r="AE28" s="14" t="s">
        <v>34</v>
      </c>
      <c r="AF28" s="14" t="s">
        <v>34</v>
      </c>
      <c r="AG28" s="212">
        <v>19352608</v>
      </c>
      <c r="AH28" s="14" t="s">
        <v>34</v>
      </c>
      <c r="AI28" s="14" t="s">
        <v>34</v>
      </c>
      <c r="AJ28" s="212">
        <v>25227329</v>
      </c>
      <c r="AK28" s="14" t="s">
        <v>34</v>
      </c>
      <c r="AL28" s="14" t="s">
        <v>34</v>
      </c>
      <c r="AM28" s="212">
        <v>39532111</v>
      </c>
      <c r="AN28" s="190" t="s">
        <v>931</v>
      </c>
      <c r="AO28" s="17"/>
    </row>
    <row r="29" spans="1:43" ht="54" customHeight="1" thickBot="1">
      <c r="A29" s="277" t="s">
        <v>27</v>
      </c>
      <c r="B29" s="576" t="s">
        <v>51</v>
      </c>
      <c r="C29" s="565" t="s">
        <v>52</v>
      </c>
      <c r="D29" s="585" t="s">
        <v>44</v>
      </c>
      <c r="E29" s="576" t="s">
        <v>31</v>
      </c>
      <c r="F29" s="576" t="s">
        <v>32</v>
      </c>
      <c r="G29" s="585" t="s">
        <v>33</v>
      </c>
      <c r="H29" s="585" t="s">
        <v>33</v>
      </c>
      <c r="I29" s="587">
        <v>374</v>
      </c>
      <c r="J29" s="13" t="s">
        <v>34</v>
      </c>
      <c r="K29" s="13" t="s">
        <v>34</v>
      </c>
      <c r="L29" s="190">
        <v>0</v>
      </c>
      <c r="M29" s="13" t="s">
        <v>34</v>
      </c>
      <c r="N29" s="13" t="s">
        <v>34</v>
      </c>
      <c r="O29" s="176">
        <v>0</v>
      </c>
      <c r="P29" s="14" t="s">
        <v>34</v>
      </c>
      <c r="Q29" s="14" t="s">
        <v>34</v>
      </c>
      <c r="R29" s="190">
        <v>28</v>
      </c>
      <c r="S29" s="14" t="s">
        <v>34</v>
      </c>
      <c r="T29" s="14" t="s">
        <v>34</v>
      </c>
      <c r="U29" s="190">
        <v>314</v>
      </c>
      <c r="V29" s="14" t="s">
        <v>34</v>
      </c>
      <c r="W29" s="14" t="s">
        <v>34</v>
      </c>
      <c r="X29" s="190">
        <v>338</v>
      </c>
      <c r="Y29" s="14" t="s">
        <v>34</v>
      </c>
      <c r="Z29" s="14" t="s">
        <v>34</v>
      </c>
      <c r="AA29" s="190">
        <v>338</v>
      </c>
      <c r="AB29" s="190" t="s">
        <v>34</v>
      </c>
      <c r="AC29" s="190" t="s">
        <v>34</v>
      </c>
      <c r="AD29" s="212">
        <v>344</v>
      </c>
      <c r="AE29" s="14" t="s">
        <v>34</v>
      </c>
      <c r="AF29" s="14" t="s">
        <v>34</v>
      </c>
      <c r="AG29" s="190">
        <v>349</v>
      </c>
      <c r="AH29" s="14" t="s">
        <v>34</v>
      </c>
      <c r="AI29" s="14" t="s">
        <v>34</v>
      </c>
      <c r="AJ29" s="190">
        <v>477</v>
      </c>
      <c r="AK29" s="14" t="s">
        <v>34</v>
      </c>
      <c r="AL29" s="14" t="s">
        <v>34</v>
      </c>
      <c r="AM29" s="190">
        <v>477</v>
      </c>
      <c r="AN29" s="190" t="s">
        <v>419</v>
      </c>
      <c r="AO29" s="15"/>
    </row>
    <row r="30" spans="1:43" ht="77.25" customHeight="1" thickBot="1">
      <c r="A30" s="277" t="s">
        <v>35</v>
      </c>
      <c r="B30" s="576"/>
      <c r="C30" s="565"/>
      <c r="D30" s="586"/>
      <c r="E30" s="576"/>
      <c r="F30" s="576"/>
      <c r="G30" s="586"/>
      <c r="H30" s="586"/>
      <c r="I30" s="588"/>
      <c r="J30" s="13" t="s">
        <v>34</v>
      </c>
      <c r="K30" s="13" t="s">
        <v>34</v>
      </c>
      <c r="L30" s="190">
        <v>0</v>
      </c>
      <c r="M30" s="13" t="s">
        <v>34</v>
      </c>
      <c r="N30" s="13" t="s">
        <v>34</v>
      </c>
      <c r="O30" s="176">
        <v>0</v>
      </c>
      <c r="P30" s="14" t="s">
        <v>34</v>
      </c>
      <c r="Q30" s="14" t="s">
        <v>34</v>
      </c>
      <c r="R30" s="190">
        <v>1</v>
      </c>
      <c r="S30" s="14" t="s">
        <v>34</v>
      </c>
      <c r="T30" s="14" t="s">
        <v>34</v>
      </c>
      <c r="U30" s="190">
        <v>16</v>
      </c>
      <c r="V30" s="14" t="s">
        <v>34</v>
      </c>
      <c r="W30" s="14" t="s">
        <v>34</v>
      </c>
      <c r="X30" s="190">
        <v>81</v>
      </c>
      <c r="Y30" s="14" t="s">
        <v>34</v>
      </c>
      <c r="Z30" s="14" t="s">
        <v>34</v>
      </c>
      <c r="AA30" s="190">
        <v>139</v>
      </c>
      <c r="AB30" s="190" t="s">
        <v>34</v>
      </c>
      <c r="AC30" s="190" t="s">
        <v>34</v>
      </c>
      <c r="AD30" s="212">
        <v>168</v>
      </c>
      <c r="AE30" s="14" t="s">
        <v>34</v>
      </c>
      <c r="AF30" s="14" t="s">
        <v>34</v>
      </c>
      <c r="AG30" s="190">
        <v>243</v>
      </c>
      <c r="AH30" s="14" t="s">
        <v>34</v>
      </c>
      <c r="AI30" s="14" t="s">
        <v>34</v>
      </c>
      <c r="AJ30" s="190">
        <v>312</v>
      </c>
      <c r="AK30" s="14" t="s">
        <v>34</v>
      </c>
      <c r="AL30" s="14" t="s">
        <v>34</v>
      </c>
      <c r="AM30" s="190">
        <v>444</v>
      </c>
      <c r="AN30" s="190" t="s">
        <v>930</v>
      </c>
      <c r="AO30" s="17"/>
    </row>
    <row r="31" spans="1:43" ht="27.75" customHeight="1" thickBot="1"/>
    <row r="32" spans="1:43" ht="15.75" customHeight="1" thickBot="1">
      <c r="A32" s="234" t="s">
        <v>1</v>
      </c>
      <c r="B32" s="279" t="s">
        <v>2</v>
      </c>
      <c r="C32" s="551" t="s">
        <v>3</v>
      </c>
      <c r="D32" s="551"/>
      <c r="E32" s="551"/>
      <c r="F32" s="551"/>
      <c r="G32" s="551"/>
      <c r="H32" s="551"/>
      <c r="I32" s="551"/>
      <c r="J32" s="551"/>
      <c r="K32" s="551"/>
      <c r="L32" s="551"/>
      <c r="M32" s="551"/>
      <c r="N32" s="551"/>
      <c r="O32" s="552"/>
    </row>
    <row r="33" spans="1:43" ht="38.25" customHeight="1" thickBot="1">
      <c r="A33" s="234" t="s">
        <v>4</v>
      </c>
      <c r="B33" s="280" t="s">
        <v>53</v>
      </c>
      <c r="C33" s="570" t="s">
        <v>54</v>
      </c>
      <c r="D33" s="570"/>
      <c r="E33" s="570"/>
      <c r="F33" s="570"/>
      <c r="G33" s="570"/>
      <c r="H33" s="570"/>
      <c r="I33" s="570"/>
      <c r="J33" s="570"/>
      <c r="K33" s="570"/>
      <c r="L33" s="570"/>
      <c r="M33" s="570"/>
      <c r="N33" s="570"/>
      <c r="O33" s="571"/>
      <c r="R33" s="142"/>
      <c r="S33" s="284"/>
      <c r="T33" s="284"/>
      <c r="U33" s="142"/>
      <c r="V33" s="285"/>
      <c r="W33" s="285"/>
      <c r="X33" s="142"/>
      <c r="Y33" s="285"/>
      <c r="Z33" s="285"/>
      <c r="AA33" s="142"/>
      <c r="AB33" s="285"/>
      <c r="AC33" s="285"/>
      <c r="AD33" s="142"/>
      <c r="AE33" s="285"/>
      <c r="AF33" s="285"/>
      <c r="AG33" s="142"/>
    </row>
    <row r="34" spans="1:43" ht="13.5" thickBot="1"/>
    <row r="35" spans="1:43" s="11" customFormat="1" ht="42.75" thickBot="1">
      <c r="A35" s="192"/>
      <c r="B35" s="250" t="s">
        <v>7</v>
      </c>
      <c r="C35" s="192" t="s">
        <v>8</v>
      </c>
      <c r="D35" s="192" t="s">
        <v>9</v>
      </c>
      <c r="E35" s="192" t="s">
        <v>10</v>
      </c>
      <c r="F35" s="192" t="s">
        <v>11</v>
      </c>
      <c r="G35" s="559" t="s">
        <v>12</v>
      </c>
      <c r="H35" s="592"/>
      <c r="I35" s="593"/>
      <c r="J35" s="550" t="s">
        <v>13</v>
      </c>
      <c r="K35" s="550"/>
      <c r="L35" s="550"/>
      <c r="M35" s="550" t="s">
        <v>14</v>
      </c>
      <c r="N35" s="550"/>
      <c r="O35" s="550"/>
      <c r="P35" s="550" t="s">
        <v>15</v>
      </c>
      <c r="Q35" s="550"/>
      <c r="R35" s="550"/>
      <c r="S35" s="550" t="s">
        <v>16</v>
      </c>
      <c r="T35" s="550"/>
      <c r="U35" s="550"/>
      <c r="V35" s="550" t="s">
        <v>17</v>
      </c>
      <c r="W35" s="550"/>
      <c r="X35" s="550"/>
      <c r="Y35" s="550" t="s">
        <v>18</v>
      </c>
      <c r="Z35" s="550"/>
      <c r="AA35" s="550"/>
      <c r="AB35" s="550" t="s">
        <v>19</v>
      </c>
      <c r="AC35" s="550"/>
      <c r="AD35" s="550"/>
      <c r="AE35" s="550" t="s">
        <v>20</v>
      </c>
      <c r="AF35" s="550"/>
      <c r="AG35" s="550"/>
      <c r="AH35" s="550" t="s">
        <v>21</v>
      </c>
      <c r="AI35" s="550"/>
      <c r="AJ35" s="550"/>
      <c r="AK35" s="550" t="s">
        <v>22</v>
      </c>
      <c r="AL35" s="550"/>
      <c r="AM35" s="550"/>
      <c r="AN35" s="192" t="s">
        <v>474</v>
      </c>
      <c r="AO35" s="9"/>
      <c r="AQ35" s="4"/>
    </row>
    <row r="36" spans="1:43" ht="13.5" thickBot="1">
      <c r="A36" s="190"/>
      <c r="B36" s="176"/>
      <c r="C36" s="190"/>
      <c r="D36" s="176"/>
      <c r="E36" s="176"/>
      <c r="F36" s="176"/>
      <c r="G36" s="176" t="s">
        <v>24</v>
      </c>
      <c r="H36" s="176" t="s">
        <v>25</v>
      </c>
      <c r="I36" s="176" t="s">
        <v>26</v>
      </c>
      <c r="J36" s="211" t="s">
        <v>24</v>
      </c>
      <c r="K36" s="211" t="s">
        <v>25</v>
      </c>
      <c r="L36" s="190" t="s">
        <v>26</v>
      </c>
      <c r="M36" s="211" t="s">
        <v>24</v>
      </c>
      <c r="N36" s="211" t="s">
        <v>25</v>
      </c>
      <c r="O36" s="176" t="s">
        <v>26</v>
      </c>
      <c r="P36" s="212" t="s">
        <v>24</v>
      </c>
      <c r="Q36" s="212" t="s">
        <v>25</v>
      </c>
      <c r="R36" s="190" t="s">
        <v>26</v>
      </c>
      <c r="S36" s="212" t="s">
        <v>24</v>
      </c>
      <c r="T36" s="212" t="s">
        <v>25</v>
      </c>
      <c r="U36" s="190" t="s">
        <v>26</v>
      </c>
      <c r="V36" s="190" t="s">
        <v>24</v>
      </c>
      <c r="W36" s="190" t="s">
        <v>25</v>
      </c>
      <c r="X36" s="190" t="s">
        <v>26</v>
      </c>
      <c r="Y36" s="190" t="s">
        <v>24</v>
      </c>
      <c r="Z36" s="190" t="s">
        <v>25</v>
      </c>
      <c r="AA36" s="190" t="s">
        <v>26</v>
      </c>
      <c r="AB36" s="190" t="s">
        <v>24</v>
      </c>
      <c r="AC36" s="190" t="s">
        <v>25</v>
      </c>
      <c r="AD36" s="212" t="s">
        <v>26</v>
      </c>
      <c r="AE36" s="190" t="s">
        <v>24</v>
      </c>
      <c r="AF36" s="190" t="s">
        <v>25</v>
      </c>
      <c r="AG36" s="190" t="s">
        <v>26</v>
      </c>
      <c r="AH36" s="190" t="s">
        <v>24</v>
      </c>
      <c r="AI36" s="190" t="s">
        <v>25</v>
      </c>
      <c r="AJ36" s="190" t="s">
        <v>26</v>
      </c>
      <c r="AK36" s="190" t="s">
        <v>24</v>
      </c>
      <c r="AL36" s="190" t="s">
        <v>25</v>
      </c>
      <c r="AM36" s="190" t="s">
        <v>26</v>
      </c>
      <c r="AN36" s="190"/>
      <c r="AO36" s="17"/>
    </row>
    <row r="37" spans="1:43" ht="87.75" customHeight="1" thickBot="1">
      <c r="A37" s="277" t="s">
        <v>27</v>
      </c>
      <c r="B37" s="576" t="s">
        <v>42</v>
      </c>
      <c r="C37" s="565" t="s">
        <v>43</v>
      </c>
      <c r="D37" s="585" t="s">
        <v>44</v>
      </c>
      <c r="E37" s="576" t="s">
        <v>31</v>
      </c>
      <c r="F37" s="576" t="s">
        <v>32</v>
      </c>
      <c r="G37" s="585" t="s">
        <v>33</v>
      </c>
      <c r="H37" s="585" t="s">
        <v>33</v>
      </c>
      <c r="I37" s="587">
        <v>1150</v>
      </c>
      <c r="J37" s="13" t="s">
        <v>34</v>
      </c>
      <c r="K37" s="13" t="s">
        <v>34</v>
      </c>
      <c r="L37" s="190">
        <v>0</v>
      </c>
      <c r="M37" s="13" t="s">
        <v>34</v>
      </c>
      <c r="N37" s="13" t="s">
        <v>34</v>
      </c>
      <c r="O37" s="176">
        <v>0</v>
      </c>
      <c r="P37" s="14" t="s">
        <v>34</v>
      </c>
      <c r="Q37" s="14" t="s">
        <v>34</v>
      </c>
      <c r="R37" s="190">
        <v>0</v>
      </c>
      <c r="S37" s="14" t="s">
        <v>34</v>
      </c>
      <c r="T37" s="14" t="s">
        <v>34</v>
      </c>
      <c r="U37" s="212">
        <v>1094</v>
      </c>
      <c r="V37" s="14" t="s">
        <v>34</v>
      </c>
      <c r="W37" s="14" t="s">
        <v>34</v>
      </c>
      <c r="X37" s="212">
        <v>1173</v>
      </c>
      <c r="Y37" s="14" t="s">
        <v>34</v>
      </c>
      <c r="Z37" s="14" t="s">
        <v>34</v>
      </c>
      <c r="AA37" s="212">
        <v>1262</v>
      </c>
      <c r="AB37" s="190" t="s">
        <v>34</v>
      </c>
      <c r="AC37" s="190" t="s">
        <v>34</v>
      </c>
      <c r="AD37" s="212">
        <v>1291</v>
      </c>
      <c r="AE37" s="14" t="s">
        <v>34</v>
      </c>
      <c r="AF37" s="14" t="s">
        <v>34</v>
      </c>
      <c r="AG37" s="212">
        <v>1492</v>
      </c>
      <c r="AH37" s="14" t="s">
        <v>34</v>
      </c>
      <c r="AI37" s="14" t="s">
        <v>34</v>
      </c>
      <c r="AJ37" s="212">
        <v>1492</v>
      </c>
      <c r="AK37" s="14" t="s">
        <v>34</v>
      </c>
      <c r="AL37" s="14" t="s">
        <v>34</v>
      </c>
      <c r="AM37" s="212">
        <v>1492</v>
      </c>
      <c r="AN37" s="190" t="s">
        <v>407</v>
      </c>
      <c r="AO37" s="15"/>
      <c r="AP37" s="16"/>
    </row>
    <row r="38" spans="1:43" ht="37.5" customHeight="1" thickBot="1">
      <c r="A38" s="277" t="s">
        <v>35</v>
      </c>
      <c r="B38" s="576"/>
      <c r="C38" s="565"/>
      <c r="D38" s="586"/>
      <c r="E38" s="576"/>
      <c r="F38" s="576"/>
      <c r="G38" s="586"/>
      <c r="H38" s="586"/>
      <c r="I38" s="588"/>
      <c r="J38" s="13" t="s">
        <v>34</v>
      </c>
      <c r="K38" s="13" t="s">
        <v>34</v>
      </c>
      <c r="L38" s="190">
        <v>0</v>
      </c>
      <c r="M38" s="13" t="s">
        <v>34</v>
      </c>
      <c r="N38" s="13" t="s">
        <v>34</v>
      </c>
      <c r="O38" s="176">
        <v>0</v>
      </c>
      <c r="P38" s="14" t="s">
        <v>34</v>
      </c>
      <c r="Q38" s="14" t="s">
        <v>34</v>
      </c>
      <c r="R38" s="190">
        <v>0</v>
      </c>
      <c r="S38" s="14" t="s">
        <v>34</v>
      </c>
      <c r="T38" s="14" t="s">
        <v>34</v>
      </c>
      <c r="U38" s="212">
        <v>1</v>
      </c>
      <c r="V38" s="14" t="s">
        <v>34</v>
      </c>
      <c r="W38" s="14" t="s">
        <v>34</v>
      </c>
      <c r="X38" s="190">
        <v>252</v>
      </c>
      <c r="Y38" s="14" t="s">
        <v>34</v>
      </c>
      <c r="Z38" s="14" t="s">
        <v>34</v>
      </c>
      <c r="AA38" s="190">
        <v>797</v>
      </c>
      <c r="AB38" s="190" t="s">
        <v>34</v>
      </c>
      <c r="AC38" s="190" t="s">
        <v>34</v>
      </c>
      <c r="AD38" s="212">
        <v>941</v>
      </c>
      <c r="AE38" s="14" t="s">
        <v>34</v>
      </c>
      <c r="AF38" s="14" t="s">
        <v>34</v>
      </c>
      <c r="AG38" s="212">
        <v>1076</v>
      </c>
      <c r="AH38" s="14" t="s">
        <v>34</v>
      </c>
      <c r="AI38" s="14" t="s">
        <v>34</v>
      </c>
      <c r="AJ38" s="212">
        <v>1200</v>
      </c>
      <c r="AK38" s="190"/>
      <c r="AL38" s="190"/>
      <c r="AM38" s="212">
        <v>1557</v>
      </c>
      <c r="AN38" s="190" t="s">
        <v>410</v>
      </c>
      <c r="AO38" s="17"/>
    </row>
    <row r="39" spans="1:43" ht="102.75" thickBot="1">
      <c r="A39" s="277" t="s">
        <v>27</v>
      </c>
      <c r="B39" s="576" t="s">
        <v>47</v>
      </c>
      <c r="C39" s="565" t="s">
        <v>48</v>
      </c>
      <c r="D39" s="585" t="s">
        <v>44</v>
      </c>
      <c r="E39" s="576" t="s">
        <v>31</v>
      </c>
      <c r="F39" s="576" t="s">
        <v>32</v>
      </c>
      <c r="G39" s="585" t="s">
        <v>33</v>
      </c>
      <c r="H39" s="585" t="s">
        <v>33</v>
      </c>
      <c r="I39" s="587">
        <v>1150</v>
      </c>
      <c r="J39" s="13" t="s">
        <v>34</v>
      </c>
      <c r="K39" s="13" t="s">
        <v>34</v>
      </c>
      <c r="L39" s="190">
        <v>0</v>
      </c>
      <c r="M39" s="13" t="s">
        <v>34</v>
      </c>
      <c r="N39" s="13" t="s">
        <v>34</v>
      </c>
      <c r="O39" s="176">
        <v>0</v>
      </c>
      <c r="P39" s="14" t="s">
        <v>34</v>
      </c>
      <c r="Q39" s="14" t="s">
        <v>34</v>
      </c>
      <c r="R39" s="190">
        <v>0</v>
      </c>
      <c r="S39" s="14" t="s">
        <v>34</v>
      </c>
      <c r="T39" s="14" t="s">
        <v>34</v>
      </c>
      <c r="U39" s="212">
        <v>1087</v>
      </c>
      <c r="V39" s="14" t="s">
        <v>34</v>
      </c>
      <c r="W39" s="14" t="s">
        <v>34</v>
      </c>
      <c r="X39" s="212">
        <v>1109</v>
      </c>
      <c r="Y39" s="14" t="s">
        <v>34</v>
      </c>
      <c r="Z39" s="14" t="s">
        <v>34</v>
      </c>
      <c r="AA39" s="212">
        <v>1247</v>
      </c>
      <c r="AB39" s="190" t="s">
        <v>34</v>
      </c>
      <c r="AC39" s="190" t="s">
        <v>34</v>
      </c>
      <c r="AD39" s="212">
        <v>1272</v>
      </c>
      <c r="AE39" s="14" t="s">
        <v>34</v>
      </c>
      <c r="AF39" s="14" t="s">
        <v>34</v>
      </c>
      <c r="AG39" s="212">
        <v>1458</v>
      </c>
      <c r="AH39" s="14" t="s">
        <v>34</v>
      </c>
      <c r="AI39" s="14" t="s">
        <v>34</v>
      </c>
      <c r="AJ39" s="212">
        <v>1458</v>
      </c>
      <c r="AK39" s="190"/>
      <c r="AL39" s="190"/>
      <c r="AM39" s="212">
        <v>1458</v>
      </c>
      <c r="AN39" s="190" t="s">
        <v>932</v>
      </c>
      <c r="AO39" s="15"/>
    </row>
    <row r="40" spans="1:43" ht="80.25" customHeight="1" thickBot="1">
      <c r="A40" s="277" t="s">
        <v>35</v>
      </c>
      <c r="B40" s="576"/>
      <c r="C40" s="565"/>
      <c r="D40" s="586"/>
      <c r="E40" s="576"/>
      <c r="F40" s="576"/>
      <c r="G40" s="586"/>
      <c r="H40" s="586"/>
      <c r="I40" s="588"/>
      <c r="J40" s="13" t="s">
        <v>34</v>
      </c>
      <c r="K40" s="13" t="s">
        <v>34</v>
      </c>
      <c r="L40" s="190">
        <v>0</v>
      </c>
      <c r="M40" s="13" t="s">
        <v>34</v>
      </c>
      <c r="N40" s="13" t="s">
        <v>34</v>
      </c>
      <c r="O40" s="176">
        <v>0</v>
      </c>
      <c r="P40" s="14" t="s">
        <v>34</v>
      </c>
      <c r="Q40" s="14" t="s">
        <v>34</v>
      </c>
      <c r="R40" s="190">
        <v>0</v>
      </c>
      <c r="S40" s="14" t="s">
        <v>34</v>
      </c>
      <c r="T40" s="14" t="s">
        <v>34</v>
      </c>
      <c r="U40" s="190">
        <v>0</v>
      </c>
      <c r="V40" s="14" t="s">
        <v>34</v>
      </c>
      <c r="W40" s="14" t="s">
        <v>34</v>
      </c>
      <c r="X40" s="190">
        <v>237</v>
      </c>
      <c r="Y40" s="14" t="s">
        <v>34</v>
      </c>
      <c r="Z40" s="14" t="s">
        <v>34</v>
      </c>
      <c r="AA40" s="190">
        <v>682</v>
      </c>
      <c r="AB40" s="190" t="s">
        <v>34</v>
      </c>
      <c r="AC40" s="190" t="s">
        <v>34</v>
      </c>
      <c r="AD40" s="212">
        <v>788</v>
      </c>
      <c r="AE40" s="14" t="s">
        <v>34</v>
      </c>
      <c r="AF40" s="14" t="s">
        <v>34</v>
      </c>
      <c r="AG40" s="190">
        <v>923</v>
      </c>
      <c r="AH40" s="14" t="s">
        <v>34</v>
      </c>
      <c r="AI40" s="14" t="s">
        <v>34</v>
      </c>
      <c r="AJ40" s="212">
        <v>1049</v>
      </c>
      <c r="AK40" s="190"/>
      <c r="AL40" s="190"/>
      <c r="AM40" s="212">
        <v>1444</v>
      </c>
      <c r="AN40" s="190" t="s">
        <v>930</v>
      </c>
      <c r="AO40" s="17"/>
    </row>
    <row r="41" spans="1:43" ht="69.75" customHeight="1" thickBot="1">
      <c r="A41" s="277" t="s">
        <v>27</v>
      </c>
      <c r="B41" s="576">
        <v>2</v>
      </c>
      <c r="C41" s="565" t="s">
        <v>55</v>
      </c>
      <c r="D41" s="576" t="s">
        <v>40</v>
      </c>
      <c r="E41" s="576" t="s">
        <v>31</v>
      </c>
      <c r="F41" s="576" t="s">
        <v>32</v>
      </c>
      <c r="G41" s="585" t="s">
        <v>33</v>
      </c>
      <c r="H41" s="585" t="s">
        <v>33</v>
      </c>
      <c r="I41" s="585">
        <v>9</v>
      </c>
      <c r="J41" s="13" t="s">
        <v>34</v>
      </c>
      <c r="K41" s="13" t="s">
        <v>34</v>
      </c>
      <c r="L41" s="190">
        <v>0</v>
      </c>
      <c r="M41" s="13" t="s">
        <v>34</v>
      </c>
      <c r="N41" s="13" t="s">
        <v>34</v>
      </c>
      <c r="O41" s="176">
        <v>0</v>
      </c>
      <c r="P41" s="14" t="s">
        <v>34</v>
      </c>
      <c r="Q41" s="14" t="s">
        <v>34</v>
      </c>
      <c r="R41" s="190">
        <v>0</v>
      </c>
      <c r="S41" s="14" t="s">
        <v>34</v>
      </c>
      <c r="T41" s="14" t="s">
        <v>34</v>
      </c>
      <c r="U41" s="190">
        <v>4</v>
      </c>
      <c r="V41" s="14" t="s">
        <v>34</v>
      </c>
      <c r="W41" s="14" t="s">
        <v>34</v>
      </c>
      <c r="X41" s="190">
        <v>5</v>
      </c>
      <c r="Y41" s="14" t="s">
        <v>34</v>
      </c>
      <c r="Z41" s="14" t="s">
        <v>34</v>
      </c>
      <c r="AA41" s="190">
        <v>11</v>
      </c>
      <c r="AB41" s="190" t="s">
        <v>34</v>
      </c>
      <c r="AC41" s="190" t="s">
        <v>34</v>
      </c>
      <c r="AD41" s="212">
        <v>14</v>
      </c>
      <c r="AE41" s="14" t="s">
        <v>34</v>
      </c>
      <c r="AF41" s="14" t="s">
        <v>34</v>
      </c>
      <c r="AG41" s="190">
        <v>20</v>
      </c>
      <c r="AH41" s="14" t="s">
        <v>34</v>
      </c>
      <c r="AI41" s="14" t="s">
        <v>34</v>
      </c>
      <c r="AJ41" s="190">
        <v>20</v>
      </c>
      <c r="AK41" s="190"/>
      <c r="AL41" s="190"/>
      <c r="AM41" s="190">
        <v>20</v>
      </c>
      <c r="AN41" s="190" t="s">
        <v>420</v>
      </c>
      <c r="AO41" s="15"/>
    </row>
    <row r="42" spans="1:43" ht="37.5" customHeight="1" thickBot="1">
      <c r="A42" s="277" t="s">
        <v>35</v>
      </c>
      <c r="B42" s="576"/>
      <c r="C42" s="565"/>
      <c r="D42" s="576"/>
      <c r="E42" s="576"/>
      <c r="F42" s="576"/>
      <c r="G42" s="586"/>
      <c r="H42" s="586"/>
      <c r="I42" s="586"/>
      <c r="J42" s="13" t="s">
        <v>34</v>
      </c>
      <c r="K42" s="13" t="s">
        <v>34</v>
      </c>
      <c r="L42" s="190">
        <v>0</v>
      </c>
      <c r="M42" s="13" t="s">
        <v>34</v>
      </c>
      <c r="N42" s="13" t="s">
        <v>34</v>
      </c>
      <c r="O42" s="176">
        <v>0</v>
      </c>
      <c r="P42" s="14" t="s">
        <v>34</v>
      </c>
      <c r="Q42" s="14" t="s">
        <v>34</v>
      </c>
      <c r="R42" s="190">
        <v>0</v>
      </c>
      <c r="S42" s="14" t="s">
        <v>34</v>
      </c>
      <c r="T42" s="14" t="s">
        <v>34</v>
      </c>
      <c r="U42" s="190">
        <v>0</v>
      </c>
      <c r="V42" s="14" t="s">
        <v>34</v>
      </c>
      <c r="W42" s="14" t="s">
        <v>34</v>
      </c>
      <c r="X42" s="190">
        <v>0</v>
      </c>
      <c r="Y42" s="14" t="s">
        <v>34</v>
      </c>
      <c r="Z42" s="14" t="s">
        <v>34</v>
      </c>
      <c r="AA42" s="190">
        <v>1</v>
      </c>
      <c r="AB42" s="190" t="s">
        <v>34</v>
      </c>
      <c r="AC42" s="190" t="s">
        <v>34</v>
      </c>
      <c r="AD42" s="212">
        <v>3</v>
      </c>
      <c r="AE42" s="14" t="s">
        <v>34</v>
      </c>
      <c r="AF42" s="14" t="s">
        <v>34</v>
      </c>
      <c r="AG42" s="190">
        <v>6</v>
      </c>
      <c r="AH42" s="14" t="s">
        <v>34</v>
      </c>
      <c r="AI42" s="14" t="s">
        <v>34</v>
      </c>
      <c r="AJ42" s="190">
        <v>10</v>
      </c>
      <c r="AK42" s="190"/>
      <c r="AL42" s="190"/>
      <c r="AM42" s="190">
        <v>20</v>
      </c>
      <c r="AN42" s="190" t="s">
        <v>410</v>
      </c>
      <c r="AO42" s="17"/>
    </row>
    <row r="43" spans="1:43" ht="48.75" customHeight="1" thickBot="1">
      <c r="A43" s="277" t="s">
        <v>27</v>
      </c>
      <c r="B43" s="576">
        <v>3</v>
      </c>
      <c r="C43" s="565" t="s">
        <v>56</v>
      </c>
      <c r="D43" s="576" t="s">
        <v>57</v>
      </c>
      <c r="E43" s="576" t="s">
        <v>31</v>
      </c>
      <c r="F43" s="576" t="s">
        <v>32</v>
      </c>
      <c r="G43" s="585" t="s">
        <v>33</v>
      </c>
      <c r="H43" s="585" t="s">
        <v>33</v>
      </c>
      <c r="I43" s="587">
        <v>107</v>
      </c>
      <c r="J43" s="13" t="s">
        <v>34</v>
      </c>
      <c r="K43" s="13" t="s">
        <v>34</v>
      </c>
      <c r="L43" s="190">
        <v>0</v>
      </c>
      <c r="M43" s="13" t="s">
        <v>34</v>
      </c>
      <c r="N43" s="13" t="s">
        <v>34</v>
      </c>
      <c r="O43" s="176">
        <v>0</v>
      </c>
      <c r="P43" s="14" t="s">
        <v>34</v>
      </c>
      <c r="Q43" s="14" t="s">
        <v>34</v>
      </c>
      <c r="R43" s="190">
        <v>0</v>
      </c>
      <c r="S43" s="14" t="s">
        <v>34</v>
      </c>
      <c r="T43" s="14" t="s">
        <v>34</v>
      </c>
      <c r="U43" s="190">
        <v>102.87</v>
      </c>
      <c r="V43" s="14" t="s">
        <v>34</v>
      </c>
      <c r="W43" s="14" t="s">
        <v>34</v>
      </c>
      <c r="X43" s="190">
        <v>102.87</v>
      </c>
      <c r="Y43" s="14" t="s">
        <v>34</v>
      </c>
      <c r="Z43" s="14" t="s">
        <v>34</v>
      </c>
      <c r="AA43" s="214">
        <v>110.9</v>
      </c>
      <c r="AB43" s="190" t="s">
        <v>34</v>
      </c>
      <c r="AC43" s="190" t="s">
        <v>34</v>
      </c>
      <c r="AD43" s="214">
        <v>110.9</v>
      </c>
      <c r="AE43" s="14" t="s">
        <v>34</v>
      </c>
      <c r="AF43" s="14" t="s">
        <v>34</v>
      </c>
      <c r="AG43" s="214">
        <v>110.9</v>
      </c>
      <c r="AH43" s="14" t="s">
        <v>34</v>
      </c>
      <c r="AI43" s="14" t="s">
        <v>34</v>
      </c>
      <c r="AJ43" s="190">
        <v>117.49</v>
      </c>
      <c r="AK43" s="190"/>
      <c r="AL43" s="190"/>
      <c r="AM43" s="190">
        <v>117.49</v>
      </c>
      <c r="AN43" s="190" t="s">
        <v>451</v>
      </c>
      <c r="AO43" s="15"/>
    </row>
    <row r="44" spans="1:43" ht="34.5" thickBot="1">
      <c r="A44" s="277" t="s">
        <v>35</v>
      </c>
      <c r="B44" s="576"/>
      <c r="C44" s="565"/>
      <c r="D44" s="576"/>
      <c r="E44" s="576"/>
      <c r="F44" s="576"/>
      <c r="G44" s="586"/>
      <c r="H44" s="586"/>
      <c r="I44" s="588"/>
      <c r="J44" s="13" t="s">
        <v>34</v>
      </c>
      <c r="K44" s="13" t="s">
        <v>34</v>
      </c>
      <c r="L44" s="190">
        <v>0</v>
      </c>
      <c r="M44" s="13" t="s">
        <v>34</v>
      </c>
      <c r="N44" s="13" t="s">
        <v>34</v>
      </c>
      <c r="O44" s="176">
        <v>0</v>
      </c>
      <c r="P44" s="14" t="s">
        <v>34</v>
      </c>
      <c r="Q44" s="14" t="s">
        <v>34</v>
      </c>
      <c r="R44" s="190">
        <v>0</v>
      </c>
      <c r="S44" s="14" t="s">
        <v>34</v>
      </c>
      <c r="T44" s="14" t="s">
        <v>34</v>
      </c>
      <c r="U44" s="190">
        <v>0</v>
      </c>
      <c r="V44" s="14" t="s">
        <v>34</v>
      </c>
      <c r="W44" s="14" t="s">
        <v>34</v>
      </c>
      <c r="X44" s="190">
        <v>40.57</v>
      </c>
      <c r="Y44" s="14" t="s">
        <v>34</v>
      </c>
      <c r="Z44" s="14" t="s">
        <v>34</v>
      </c>
      <c r="AA44" s="190">
        <v>83.27</v>
      </c>
      <c r="AB44" s="190" t="s">
        <v>34</v>
      </c>
      <c r="AC44" s="190" t="s">
        <v>34</v>
      </c>
      <c r="AD44" s="214">
        <v>97.73</v>
      </c>
      <c r="AE44" s="14" t="s">
        <v>34</v>
      </c>
      <c r="AF44" s="14" t="s">
        <v>34</v>
      </c>
      <c r="AG44" s="190">
        <v>102.87</v>
      </c>
      <c r="AH44" s="14" t="s">
        <v>34</v>
      </c>
      <c r="AI44" s="14" t="s">
        <v>34</v>
      </c>
      <c r="AJ44" s="190">
        <v>102.87</v>
      </c>
      <c r="AK44" s="190"/>
      <c r="AL44" s="190"/>
      <c r="AM44" s="190">
        <v>117.49</v>
      </c>
      <c r="AN44" s="190" t="s">
        <v>410</v>
      </c>
      <c r="AO44" s="17"/>
    </row>
    <row r="45" spans="1:43" ht="26.25" customHeight="1" thickBot="1"/>
    <row r="46" spans="1:43" ht="15.75" customHeight="1" thickBot="1">
      <c r="A46" s="234" t="s">
        <v>1</v>
      </c>
      <c r="B46" s="279" t="s">
        <v>2</v>
      </c>
      <c r="C46" s="551" t="s">
        <v>3</v>
      </c>
      <c r="D46" s="551"/>
      <c r="E46" s="551"/>
      <c r="F46" s="551"/>
      <c r="G46" s="551"/>
      <c r="H46" s="551"/>
      <c r="I46" s="551"/>
      <c r="J46" s="551"/>
      <c r="K46" s="551"/>
      <c r="L46" s="551"/>
      <c r="M46" s="551"/>
      <c r="N46" s="551"/>
      <c r="O46" s="552"/>
    </row>
    <row r="47" spans="1:43" ht="28.5" customHeight="1" thickBot="1">
      <c r="A47" s="234" t="s">
        <v>4</v>
      </c>
      <c r="B47" s="280" t="s">
        <v>58</v>
      </c>
      <c r="C47" s="570" t="s">
        <v>422</v>
      </c>
      <c r="D47" s="570"/>
      <c r="E47" s="570"/>
      <c r="F47" s="570"/>
      <c r="G47" s="570"/>
      <c r="H47" s="570"/>
      <c r="I47" s="570"/>
      <c r="J47" s="570"/>
      <c r="K47" s="570"/>
      <c r="L47" s="570"/>
      <c r="M47" s="570"/>
      <c r="N47" s="570"/>
      <c r="O47" s="571"/>
    </row>
    <row r="48" spans="1:43" ht="13.5" thickBot="1"/>
    <row r="49" spans="1:43" s="11" customFormat="1" ht="42.75" thickBot="1">
      <c r="A49" s="192"/>
      <c r="B49" s="250" t="s">
        <v>7</v>
      </c>
      <c r="C49" s="192" t="s">
        <v>8</v>
      </c>
      <c r="D49" s="192" t="s">
        <v>9</v>
      </c>
      <c r="E49" s="192" t="s">
        <v>10</v>
      </c>
      <c r="F49" s="192" t="s">
        <v>11</v>
      </c>
      <c r="G49" s="559" t="s">
        <v>12</v>
      </c>
      <c r="H49" s="592"/>
      <c r="I49" s="593"/>
      <c r="J49" s="550" t="s">
        <v>13</v>
      </c>
      <c r="K49" s="550"/>
      <c r="L49" s="550"/>
      <c r="M49" s="550" t="s">
        <v>14</v>
      </c>
      <c r="N49" s="550"/>
      <c r="O49" s="550"/>
      <c r="P49" s="550" t="s">
        <v>15</v>
      </c>
      <c r="Q49" s="550"/>
      <c r="R49" s="550"/>
      <c r="S49" s="550" t="s">
        <v>16</v>
      </c>
      <c r="T49" s="550"/>
      <c r="U49" s="550"/>
      <c r="V49" s="550" t="s">
        <v>17</v>
      </c>
      <c r="W49" s="550"/>
      <c r="X49" s="550"/>
      <c r="Y49" s="550" t="s">
        <v>18</v>
      </c>
      <c r="Z49" s="550"/>
      <c r="AA49" s="550"/>
      <c r="AB49" s="550" t="s">
        <v>19</v>
      </c>
      <c r="AC49" s="550"/>
      <c r="AD49" s="550"/>
      <c r="AE49" s="550" t="s">
        <v>20</v>
      </c>
      <c r="AF49" s="550"/>
      <c r="AG49" s="550"/>
      <c r="AH49" s="550" t="s">
        <v>21</v>
      </c>
      <c r="AI49" s="550"/>
      <c r="AJ49" s="550"/>
      <c r="AK49" s="550" t="s">
        <v>22</v>
      </c>
      <c r="AL49" s="550"/>
      <c r="AM49" s="550"/>
      <c r="AN49" s="192" t="s">
        <v>474</v>
      </c>
      <c r="AO49" s="9"/>
      <c r="AQ49" s="4"/>
    </row>
    <row r="50" spans="1:43" ht="13.5" thickBot="1">
      <c r="A50" s="190"/>
      <c r="B50" s="565"/>
      <c r="C50" s="565"/>
      <c r="D50" s="565"/>
      <c r="E50" s="565"/>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5"/>
      <c r="AI50" s="565"/>
      <c r="AJ50" s="565"/>
      <c r="AK50" s="565"/>
      <c r="AL50" s="565"/>
      <c r="AM50" s="565"/>
      <c r="AN50" s="565"/>
    </row>
    <row r="51" spans="1:43" ht="13.5" thickBot="1">
      <c r="A51" s="190"/>
      <c r="B51" s="176"/>
      <c r="C51" s="190"/>
      <c r="D51" s="176"/>
      <c r="E51" s="176"/>
      <c r="F51" s="176"/>
      <c r="G51" s="176" t="s">
        <v>24</v>
      </c>
      <c r="H51" s="176" t="s">
        <v>25</v>
      </c>
      <c r="I51" s="176" t="s">
        <v>26</v>
      </c>
      <c r="J51" s="211" t="s">
        <v>24</v>
      </c>
      <c r="K51" s="211" t="s">
        <v>25</v>
      </c>
      <c r="L51" s="190" t="s">
        <v>26</v>
      </c>
      <c r="M51" s="211" t="s">
        <v>24</v>
      </c>
      <c r="N51" s="211" t="s">
        <v>25</v>
      </c>
      <c r="O51" s="176" t="s">
        <v>26</v>
      </c>
      <c r="P51" s="212" t="s">
        <v>24</v>
      </c>
      <c r="Q51" s="212" t="s">
        <v>25</v>
      </c>
      <c r="R51" s="190" t="s">
        <v>26</v>
      </c>
      <c r="S51" s="212" t="s">
        <v>24</v>
      </c>
      <c r="T51" s="212" t="s">
        <v>25</v>
      </c>
      <c r="U51" s="190" t="s">
        <v>26</v>
      </c>
      <c r="V51" s="190" t="s">
        <v>24</v>
      </c>
      <c r="W51" s="190" t="s">
        <v>25</v>
      </c>
      <c r="X51" s="190" t="s">
        <v>26</v>
      </c>
      <c r="Y51" s="190" t="s">
        <v>24</v>
      </c>
      <c r="Z51" s="190" t="s">
        <v>25</v>
      </c>
      <c r="AA51" s="190" t="s">
        <v>26</v>
      </c>
      <c r="AB51" s="190" t="s">
        <v>24</v>
      </c>
      <c r="AC51" s="190" t="s">
        <v>25</v>
      </c>
      <c r="AD51" s="212" t="s">
        <v>26</v>
      </c>
      <c r="AE51" s="190" t="s">
        <v>24</v>
      </c>
      <c r="AF51" s="190" t="s">
        <v>25</v>
      </c>
      <c r="AG51" s="190" t="s">
        <v>26</v>
      </c>
      <c r="AH51" s="190" t="s">
        <v>24</v>
      </c>
      <c r="AI51" s="190" t="s">
        <v>25</v>
      </c>
      <c r="AJ51" s="190" t="s">
        <v>26</v>
      </c>
      <c r="AK51" s="190" t="s">
        <v>24</v>
      </c>
      <c r="AL51" s="190" t="s">
        <v>25</v>
      </c>
      <c r="AM51" s="190" t="s">
        <v>26</v>
      </c>
      <c r="AN51" s="190"/>
    </row>
    <row r="52" spans="1:43" ht="87.75" customHeight="1" thickBot="1">
      <c r="A52" s="277" t="s">
        <v>27</v>
      </c>
      <c r="B52" s="576" t="s">
        <v>42</v>
      </c>
      <c r="C52" s="565" t="s">
        <v>43</v>
      </c>
      <c r="D52" s="585" t="s">
        <v>44</v>
      </c>
      <c r="E52" s="576" t="s">
        <v>31</v>
      </c>
      <c r="F52" s="576" t="s">
        <v>32</v>
      </c>
      <c r="G52" s="585" t="s">
        <v>33</v>
      </c>
      <c r="H52" s="585" t="s">
        <v>33</v>
      </c>
      <c r="I52" s="585">
        <v>153</v>
      </c>
      <c r="J52" s="13" t="s">
        <v>34</v>
      </c>
      <c r="K52" s="13" t="s">
        <v>34</v>
      </c>
      <c r="L52" s="190">
        <v>0</v>
      </c>
      <c r="M52" s="13" t="s">
        <v>34</v>
      </c>
      <c r="N52" s="13" t="s">
        <v>34</v>
      </c>
      <c r="O52" s="176">
        <v>0</v>
      </c>
      <c r="P52" s="14" t="s">
        <v>34</v>
      </c>
      <c r="Q52" s="14" t="s">
        <v>34</v>
      </c>
      <c r="R52" s="190">
        <v>78</v>
      </c>
      <c r="S52" s="14" t="s">
        <v>34</v>
      </c>
      <c r="T52" s="14" t="s">
        <v>34</v>
      </c>
      <c r="U52" s="190">
        <v>142</v>
      </c>
      <c r="V52" s="14" t="s">
        <v>34</v>
      </c>
      <c r="W52" s="14" t="s">
        <v>34</v>
      </c>
      <c r="X52" s="190">
        <v>241</v>
      </c>
      <c r="Y52" s="14" t="s">
        <v>34</v>
      </c>
      <c r="Z52" s="14" t="s">
        <v>34</v>
      </c>
      <c r="AA52" s="190">
        <v>241</v>
      </c>
      <c r="AB52" s="190" t="s">
        <v>34</v>
      </c>
      <c r="AC52" s="190" t="s">
        <v>34</v>
      </c>
      <c r="AD52" s="212">
        <v>241</v>
      </c>
      <c r="AE52" s="14" t="s">
        <v>34</v>
      </c>
      <c r="AF52" s="14" t="s">
        <v>34</v>
      </c>
      <c r="AG52" s="190">
        <v>244</v>
      </c>
      <c r="AH52" s="14" t="s">
        <v>34</v>
      </c>
      <c r="AI52" s="14" t="s">
        <v>34</v>
      </c>
      <c r="AJ52" s="190">
        <v>244</v>
      </c>
      <c r="AK52" s="14" t="s">
        <v>34</v>
      </c>
      <c r="AL52" s="14" t="s">
        <v>34</v>
      </c>
      <c r="AM52" s="190">
        <v>244</v>
      </c>
      <c r="AN52" s="190" t="s">
        <v>408</v>
      </c>
      <c r="AO52" s="15"/>
      <c r="AP52" s="16"/>
    </row>
    <row r="53" spans="1:43" ht="64.5" thickBot="1">
      <c r="A53" s="277" t="s">
        <v>35</v>
      </c>
      <c r="B53" s="576"/>
      <c r="C53" s="565"/>
      <c r="D53" s="586"/>
      <c r="E53" s="576"/>
      <c r="F53" s="576"/>
      <c r="G53" s="586"/>
      <c r="H53" s="586"/>
      <c r="I53" s="586"/>
      <c r="J53" s="13" t="s">
        <v>34</v>
      </c>
      <c r="K53" s="13" t="s">
        <v>34</v>
      </c>
      <c r="L53" s="190">
        <v>0</v>
      </c>
      <c r="M53" s="13" t="s">
        <v>34</v>
      </c>
      <c r="N53" s="13" t="s">
        <v>34</v>
      </c>
      <c r="O53" s="176">
        <v>0</v>
      </c>
      <c r="P53" s="14" t="s">
        <v>34</v>
      </c>
      <c r="Q53" s="14" t="s">
        <v>34</v>
      </c>
      <c r="R53" s="190">
        <v>9</v>
      </c>
      <c r="S53" s="14" t="s">
        <v>34</v>
      </c>
      <c r="T53" s="14" t="s">
        <v>34</v>
      </c>
      <c r="U53" s="190">
        <v>82</v>
      </c>
      <c r="V53" s="14" t="s">
        <v>34</v>
      </c>
      <c r="W53" s="14" t="s">
        <v>34</v>
      </c>
      <c r="X53" s="190">
        <v>163</v>
      </c>
      <c r="Y53" s="14" t="s">
        <v>34</v>
      </c>
      <c r="Z53" s="14" t="s">
        <v>34</v>
      </c>
      <c r="AA53" s="190">
        <v>228</v>
      </c>
      <c r="AB53" s="190" t="s">
        <v>34</v>
      </c>
      <c r="AC53" s="190" t="s">
        <v>34</v>
      </c>
      <c r="AD53" s="212">
        <v>230</v>
      </c>
      <c r="AE53" s="14" t="s">
        <v>34</v>
      </c>
      <c r="AF53" s="14" t="s">
        <v>34</v>
      </c>
      <c r="AG53" s="190">
        <v>234</v>
      </c>
      <c r="AH53" s="14" t="s">
        <v>34</v>
      </c>
      <c r="AI53" s="14" t="s">
        <v>34</v>
      </c>
      <c r="AJ53" s="190">
        <v>234</v>
      </c>
      <c r="AK53" s="14" t="s">
        <v>34</v>
      </c>
      <c r="AL53" s="14" t="s">
        <v>34</v>
      </c>
      <c r="AM53" s="190">
        <v>236</v>
      </c>
      <c r="AN53" s="190" t="s">
        <v>930</v>
      </c>
      <c r="AO53" s="17"/>
    </row>
    <row r="54" spans="1:43" ht="84.75" customHeight="1" thickBot="1">
      <c r="A54" s="277" t="s">
        <v>27</v>
      </c>
      <c r="B54" s="576" t="s">
        <v>45</v>
      </c>
      <c r="C54" s="565" t="s">
        <v>59</v>
      </c>
      <c r="D54" s="585" t="s">
        <v>44</v>
      </c>
      <c r="E54" s="576" t="s">
        <v>31</v>
      </c>
      <c r="F54" s="576" t="s">
        <v>32</v>
      </c>
      <c r="G54" s="585" t="s">
        <v>33</v>
      </c>
      <c r="H54" s="585" t="s">
        <v>33</v>
      </c>
      <c r="I54" s="587">
        <v>153</v>
      </c>
      <c r="J54" s="13" t="s">
        <v>34</v>
      </c>
      <c r="K54" s="13" t="s">
        <v>34</v>
      </c>
      <c r="L54" s="190">
        <v>0</v>
      </c>
      <c r="M54" s="13" t="s">
        <v>34</v>
      </c>
      <c r="N54" s="13" t="s">
        <v>34</v>
      </c>
      <c r="O54" s="176">
        <v>0</v>
      </c>
      <c r="P54" s="14" t="s">
        <v>34</v>
      </c>
      <c r="Q54" s="14" t="s">
        <v>34</v>
      </c>
      <c r="R54" s="190">
        <v>80</v>
      </c>
      <c r="S54" s="14" t="s">
        <v>34</v>
      </c>
      <c r="T54" s="14" t="s">
        <v>34</v>
      </c>
      <c r="U54" s="190">
        <v>128</v>
      </c>
      <c r="V54" s="14" t="s">
        <v>34</v>
      </c>
      <c r="W54" s="14" t="s">
        <v>34</v>
      </c>
      <c r="X54" s="190">
        <v>227</v>
      </c>
      <c r="Y54" s="14" t="s">
        <v>34</v>
      </c>
      <c r="Z54" s="14" t="s">
        <v>34</v>
      </c>
      <c r="AA54" s="190">
        <v>227</v>
      </c>
      <c r="AB54" s="190" t="s">
        <v>34</v>
      </c>
      <c r="AC54" s="190" t="s">
        <v>34</v>
      </c>
      <c r="AD54" s="212">
        <v>227</v>
      </c>
      <c r="AE54" s="14" t="s">
        <v>34</v>
      </c>
      <c r="AF54" s="14" t="s">
        <v>34</v>
      </c>
      <c r="AG54" s="190">
        <v>227</v>
      </c>
      <c r="AH54" s="14" t="s">
        <v>34</v>
      </c>
      <c r="AI54" s="14" t="s">
        <v>34</v>
      </c>
      <c r="AJ54" s="190">
        <v>227</v>
      </c>
      <c r="AK54" s="14" t="s">
        <v>34</v>
      </c>
      <c r="AL54" s="14" t="s">
        <v>34</v>
      </c>
      <c r="AM54" s="190">
        <v>227</v>
      </c>
      <c r="AN54" s="190" t="s">
        <v>408</v>
      </c>
      <c r="AO54" s="15"/>
    </row>
    <row r="55" spans="1:43" ht="64.5" thickBot="1">
      <c r="A55" s="277" t="s">
        <v>35</v>
      </c>
      <c r="B55" s="576"/>
      <c r="C55" s="565"/>
      <c r="D55" s="586"/>
      <c r="E55" s="576"/>
      <c r="F55" s="576"/>
      <c r="G55" s="586"/>
      <c r="H55" s="586"/>
      <c r="I55" s="588"/>
      <c r="J55" s="13" t="s">
        <v>34</v>
      </c>
      <c r="K55" s="13" t="s">
        <v>34</v>
      </c>
      <c r="L55" s="190">
        <v>0</v>
      </c>
      <c r="M55" s="13" t="s">
        <v>34</v>
      </c>
      <c r="N55" s="13" t="s">
        <v>34</v>
      </c>
      <c r="O55" s="176">
        <v>0</v>
      </c>
      <c r="P55" s="14" t="s">
        <v>34</v>
      </c>
      <c r="Q55" s="14" t="s">
        <v>34</v>
      </c>
      <c r="R55" s="190">
        <v>19</v>
      </c>
      <c r="S55" s="14" t="s">
        <v>34</v>
      </c>
      <c r="T55" s="14" t="s">
        <v>34</v>
      </c>
      <c r="U55" s="190">
        <v>84</v>
      </c>
      <c r="V55" s="14" t="s">
        <v>34</v>
      </c>
      <c r="W55" s="14" t="s">
        <v>34</v>
      </c>
      <c r="X55" s="190">
        <v>164</v>
      </c>
      <c r="Y55" s="14" t="s">
        <v>34</v>
      </c>
      <c r="Z55" s="14" t="s">
        <v>34</v>
      </c>
      <c r="AA55" s="190">
        <v>213</v>
      </c>
      <c r="AB55" s="190" t="s">
        <v>34</v>
      </c>
      <c r="AC55" s="190" t="s">
        <v>34</v>
      </c>
      <c r="AD55" s="212">
        <v>215</v>
      </c>
      <c r="AE55" s="14" t="s">
        <v>34</v>
      </c>
      <c r="AF55" s="14" t="s">
        <v>34</v>
      </c>
      <c r="AG55" s="190">
        <v>219</v>
      </c>
      <c r="AH55" s="14" t="s">
        <v>34</v>
      </c>
      <c r="AI55" s="14" t="s">
        <v>34</v>
      </c>
      <c r="AJ55" s="190">
        <v>220</v>
      </c>
      <c r="AK55" s="14" t="s">
        <v>34</v>
      </c>
      <c r="AL55" s="14" t="s">
        <v>34</v>
      </c>
      <c r="AM55" s="190">
        <v>222</v>
      </c>
      <c r="AN55" s="190" t="s">
        <v>930</v>
      </c>
      <c r="AO55" s="17"/>
    </row>
    <row r="56" spans="1:43" ht="50.25" customHeight="1" thickBot="1">
      <c r="A56" s="277" t="s">
        <v>27</v>
      </c>
      <c r="B56" s="576">
        <v>4</v>
      </c>
      <c r="C56" s="565" t="s">
        <v>60</v>
      </c>
      <c r="D56" s="576" t="s">
        <v>40</v>
      </c>
      <c r="E56" s="576" t="s">
        <v>31</v>
      </c>
      <c r="F56" s="576" t="s">
        <v>32</v>
      </c>
      <c r="G56" s="585" t="s">
        <v>33</v>
      </c>
      <c r="H56" s="585" t="s">
        <v>33</v>
      </c>
      <c r="I56" s="585">
        <v>50</v>
      </c>
      <c r="J56" s="13" t="s">
        <v>34</v>
      </c>
      <c r="K56" s="13" t="s">
        <v>34</v>
      </c>
      <c r="L56" s="190">
        <v>0</v>
      </c>
      <c r="M56" s="13" t="s">
        <v>34</v>
      </c>
      <c r="N56" s="13" t="s">
        <v>34</v>
      </c>
      <c r="O56" s="176">
        <v>0</v>
      </c>
      <c r="P56" s="14" t="s">
        <v>34</v>
      </c>
      <c r="Q56" s="14" t="s">
        <v>34</v>
      </c>
      <c r="R56" s="190">
        <v>0</v>
      </c>
      <c r="S56" s="14" t="s">
        <v>34</v>
      </c>
      <c r="T56" s="14" t="s">
        <v>34</v>
      </c>
      <c r="U56" s="190">
        <v>39</v>
      </c>
      <c r="V56" s="14" t="s">
        <v>34</v>
      </c>
      <c r="W56" s="14" t="s">
        <v>34</v>
      </c>
      <c r="X56" s="190">
        <v>53</v>
      </c>
      <c r="Y56" s="14" t="s">
        <v>34</v>
      </c>
      <c r="Z56" s="14" t="s">
        <v>34</v>
      </c>
      <c r="AA56" s="190">
        <v>53</v>
      </c>
      <c r="AB56" s="190" t="s">
        <v>34</v>
      </c>
      <c r="AC56" s="190" t="s">
        <v>34</v>
      </c>
      <c r="AD56" s="190">
        <v>53</v>
      </c>
      <c r="AE56" s="14" t="s">
        <v>34</v>
      </c>
      <c r="AF56" s="14" t="s">
        <v>34</v>
      </c>
      <c r="AG56" s="190">
        <v>53</v>
      </c>
      <c r="AH56" s="14" t="s">
        <v>34</v>
      </c>
      <c r="AI56" s="14" t="s">
        <v>34</v>
      </c>
      <c r="AJ56" s="190">
        <v>53</v>
      </c>
      <c r="AK56" s="14" t="s">
        <v>34</v>
      </c>
      <c r="AL56" s="14" t="s">
        <v>34</v>
      </c>
      <c r="AM56" s="190">
        <v>53</v>
      </c>
      <c r="AN56" s="190" t="s">
        <v>451</v>
      </c>
      <c r="AO56" s="15"/>
    </row>
    <row r="57" spans="1:43" ht="34.5" thickBot="1">
      <c r="A57" s="277" t="s">
        <v>35</v>
      </c>
      <c r="B57" s="576"/>
      <c r="C57" s="565"/>
      <c r="D57" s="576"/>
      <c r="E57" s="576"/>
      <c r="F57" s="576"/>
      <c r="G57" s="586"/>
      <c r="H57" s="586"/>
      <c r="I57" s="586"/>
      <c r="J57" s="13" t="s">
        <v>34</v>
      </c>
      <c r="K57" s="13" t="s">
        <v>34</v>
      </c>
      <c r="L57" s="190">
        <v>0</v>
      </c>
      <c r="M57" s="13" t="s">
        <v>34</v>
      </c>
      <c r="N57" s="13" t="s">
        <v>34</v>
      </c>
      <c r="O57" s="176">
        <v>0</v>
      </c>
      <c r="P57" s="14" t="s">
        <v>34</v>
      </c>
      <c r="Q57" s="14" t="s">
        <v>34</v>
      </c>
      <c r="R57" s="190">
        <v>0</v>
      </c>
      <c r="S57" s="14" t="s">
        <v>34</v>
      </c>
      <c r="T57" s="14" t="s">
        <v>34</v>
      </c>
      <c r="U57" s="190">
        <v>0</v>
      </c>
      <c r="V57" s="14" t="s">
        <v>34</v>
      </c>
      <c r="W57" s="14" t="s">
        <v>34</v>
      </c>
      <c r="X57" s="190">
        <v>11</v>
      </c>
      <c r="Y57" s="14" t="s">
        <v>34</v>
      </c>
      <c r="Z57" s="14" t="s">
        <v>34</v>
      </c>
      <c r="AA57" s="190">
        <v>42</v>
      </c>
      <c r="AB57" s="190" t="s">
        <v>34</v>
      </c>
      <c r="AC57" s="190" t="s">
        <v>34</v>
      </c>
      <c r="AD57" s="212">
        <v>49</v>
      </c>
      <c r="AE57" s="14" t="s">
        <v>34</v>
      </c>
      <c r="AF57" s="14" t="s">
        <v>34</v>
      </c>
      <c r="AG57" s="190">
        <v>52</v>
      </c>
      <c r="AH57" s="14" t="s">
        <v>34</v>
      </c>
      <c r="AI57" s="14" t="s">
        <v>34</v>
      </c>
      <c r="AJ57" s="190">
        <v>53</v>
      </c>
      <c r="AK57" s="14" t="s">
        <v>34</v>
      </c>
      <c r="AL57" s="14" t="s">
        <v>34</v>
      </c>
      <c r="AM57" s="190">
        <v>53</v>
      </c>
      <c r="AN57" s="190" t="s">
        <v>410</v>
      </c>
      <c r="AO57" s="17"/>
    </row>
    <row r="58" spans="1:43" ht="33.75" customHeight="1" thickBot="1"/>
    <row r="59" spans="1:43" ht="15.75" customHeight="1" thickBot="1">
      <c r="A59" s="234" t="s">
        <v>1</v>
      </c>
      <c r="B59" s="279" t="s">
        <v>2</v>
      </c>
      <c r="C59" s="551" t="s">
        <v>3</v>
      </c>
      <c r="D59" s="551"/>
      <c r="E59" s="551"/>
      <c r="F59" s="551"/>
      <c r="G59" s="551"/>
      <c r="H59" s="551"/>
      <c r="I59" s="551"/>
      <c r="J59" s="551"/>
      <c r="K59" s="551"/>
      <c r="L59" s="551"/>
      <c r="M59" s="551"/>
      <c r="N59" s="551"/>
      <c r="O59" s="552"/>
    </row>
    <row r="60" spans="1:43" ht="28.5" customHeight="1" thickBot="1">
      <c r="A60" s="234" t="s">
        <v>4</v>
      </c>
      <c r="B60" s="280" t="s">
        <v>61</v>
      </c>
      <c r="C60" s="570" t="s">
        <v>62</v>
      </c>
      <c r="D60" s="570"/>
      <c r="E60" s="570"/>
      <c r="F60" s="570"/>
      <c r="G60" s="570"/>
      <c r="H60" s="570"/>
      <c r="I60" s="570"/>
      <c r="J60" s="570"/>
      <c r="K60" s="570"/>
      <c r="L60" s="570"/>
      <c r="M60" s="570"/>
      <c r="N60" s="570"/>
      <c r="O60" s="571"/>
    </row>
    <row r="61" spans="1:43" ht="13.5" thickBot="1"/>
    <row r="62" spans="1:43" s="11" customFormat="1" ht="42.75" thickBot="1">
      <c r="A62" s="192"/>
      <c r="B62" s="250" t="s">
        <v>7</v>
      </c>
      <c r="C62" s="192" t="s">
        <v>8</v>
      </c>
      <c r="D62" s="192" t="s">
        <v>9</v>
      </c>
      <c r="E62" s="192" t="s">
        <v>10</v>
      </c>
      <c r="F62" s="192" t="s">
        <v>11</v>
      </c>
      <c r="G62" s="559" t="s">
        <v>12</v>
      </c>
      <c r="H62" s="592"/>
      <c r="I62" s="593"/>
      <c r="J62" s="550" t="s">
        <v>13</v>
      </c>
      <c r="K62" s="550"/>
      <c r="L62" s="550"/>
      <c r="M62" s="550" t="s">
        <v>14</v>
      </c>
      <c r="N62" s="550"/>
      <c r="O62" s="550"/>
      <c r="P62" s="550" t="s">
        <v>15</v>
      </c>
      <c r="Q62" s="550"/>
      <c r="R62" s="550"/>
      <c r="S62" s="550" t="s">
        <v>16</v>
      </c>
      <c r="T62" s="550"/>
      <c r="U62" s="550"/>
      <c r="V62" s="550" t="s">
        <v>17</v>
      </c>
      <c r="W62" s="550"/>
      <c r="X62" s="550"/>
      <c r="Y62" s="550" t="s">
        <v>18</v>
      </c>
      <c r="Z62" s="550"/>
      <c r="AA62" s="550"/>
      <c r="AB62" s="550" t="s">
        <v>19</v>
      </c>
      <c r="AC62" s="550"/>
      <c r="AD62" s="550"/>
      <c r="AE62" s="550" t="s">
        <v>20</v>
      </c>
      <c r="AF62" s="550"/>
      <c r="AG62" s="550"/>
      <c r="AH62" s="550" t="s">
        <v>21</v>
      </c>
      <c r="AI62" s="550"/>
      <c r="AJ62" s="550"/>
      <c r="AK62" s="550" t="s">
        <v>22</v>
      </c>
      <c r="AL62" s="550"/>
      <c r="AM62" s="550"/>
      <c r="AN62" s="192" t="s">
        <v>474</v>
      </c>
      <c r="AO62" s="9"/>
      <c r="AQ62" s="4"/>
    </row>
    <row r="63" spans="1:43" ht="13.5" thickBot="1">
      <c r="A63" s="190"/>
      <c r="B63" s="565"/>
      <c r="C63" s="565"/>
      <c r="D63" s="565"/>
      <c r="E63" s="565"/>
      <c r="F63" s="565"/>
      <c r="G63" s="565"/>
      <c r="H63" s="565"/>
      <c r="I63" s="565"/>
      <c r="J63" s="565"/>
      <c r="K63" s="565"/>
      <c r="L63" s="565"/>
      <c r="M63" s="565"/>
      <c r="N63" s="565"/>
      <c r="O63" s="565"/>
      <c r="P63" s="565"/>
      <c r="Q63" s="565"/>
      <c r="R63" s="565"/>
      <c r="S63" s="565"/>
      <c r="T63" s="565"/>
      <c r="U63" s="565"/>
      <c r="V63" s="565"/>
      <c r="W63" s="565"/>
      <c r="X63" s="565"/>
      <c r="Y63" s="565"/>
      <c r="Z63" s="565"/>
      <c r="AA63" s="565"/>
      <c r="AB63" s="565"/>
      <c r="AC63" s="565"/>
      <c r="AD63" s="565"/>
      <c r="AE63" s="565"/>
      <c r="AF63" s="565"/>
      <c r="AG63" s="565"/>
      <c r="AH63" s="565"/>
      <c r="AI63" s="565"/>
      <c r="AJ63" s="565"/>
      <c r="AK63" s="565"/>
      <c r="AL63" s="565"/>
      <c r="AM63" s="565"/>
      <c r="AN63" s="565"/>
    </row>
    <row r="64" spans="1:43" ht="13.5" thickBot="1">
      <c r="A64" s="190"/>
      <c r="B64" s="176"/>
      <c r="C64" s="190"/>
      <c r="D64" s="176"/>
      <c r="E64" s="176"/>
      <c r="F64" s="176"/>
      <c r="G64" s="176" t="s">
        <v>24</v>
      </c>
      <c r="H64" s="176" t="s">
        <v>25</v>
      </c>
      <c r="I64" s="176" t="s">
        <v>26</v>
      </c>
      <c r="J64" s="211" t="s">
        <v>24</v>
      </c>
      <c r="K64" s="211" t="s">
        <v>25</v>
      </c>
      <c r="L64" s="190" t="s">
        <v>26</v>
      </c>
      <c r="M64" s="211" t="s">
        <v>24</v>
      </c>
      <c r="N64" s="211" t="s">
        <v>25</v>
      </c>
      <c r="O64" s="176" t="s">
        <v>26</v>
      </c>
      <c r="P64" s="212" t="s">
        <v>24</v>
      </c>
      <c r="Q64" s="212" t="s">
        <v>25</v>
      </c>
      <c r="R64" s="190" t="s">
        <v>26</v>
      </c>
      <c r="S64" s="212" t="s">
        <v>24</v>
      </c>
      <c r="T64" s="212" t="s">
        <v>25</v>
      </c>
      <c r="U64" s="190" t="s">
        <v>26</v>
      </c>
      <c r="V64" s="190" t="s">
        <v>24</v>
      </c>
      <c r="W64" s="190" t="s">
        <v>25</v>
      </c>
      <c r="X64" s="190" t="s">
        <v>26</v>
      </c>
      <c r="Y64" s="190" t="s">
        <v>24</v>
      </c>
      <c r="Z64" s="190" t="s">
        <v>25</v>
      </c>
      <c r="AA64" s="190" t="s">
        <v>26</v>
      </c>
      <c r="AB64" s="190" t="s">
        <v>24</v>
      </c>
      <c r="AC64" s="190" t="s">
        <v>25</v>
      </c>
      <c r="AD64" s="212" t="s">
        <v>26</v>
      </c>
      <c r="AE64" s="190" t="s">
        <v>24</v>
      </c>
      <c r="AF64" s="190" t="s">
        <v>25</v>
      </c>
      <c r="AG64" s="190" t="s">
        <v>26</v>
      </c>
      <c r="AH64" s="190" t="s">
        <v>24</v>
      </c>
      <c r="AI64" s="190" t="s">
        <v>25</v>
      </c>
      <c r="AJ64" s="190" t="s">
        <v>26</v>
      </c>
      <c r="AK64" s="190" t="s">
        <v>24</v>
      </c>
      <c r="AL64" s="190" t="s">
        <v>25</v>
      </c>
      <c r="AM64" s="190" t="s">
        <v>26</v>
      </c>
      <c r="AN64" s="190"/>
    </row>
    <row r="65" spans="1:44" ht="70.5" customHeight="1" thickBot="1">
      <c r="A65" s="277" t="s">
        <v>27</v>
      </c>
      <c r="B65" s="576" t="s">
        <v>42</v>
      </c>
      <c r="C65" s="565" t="s">
        <v>43</v>
      </c>
      <c r="D65" s="585" t="s">
        <v>44</v>
      </c>
      <c r="E65" s="576" t="s">
        <v>31</v>
      </c>
      <c r="F65" s="576" t="s">
        <v>32</v>
      </c>
      <c r="G65" s="585" t="s">
        <v>33</v>
      </c>
      <c r="H65" s="585" t="s">
        <v>33</v>
      </c>
      <c r="I65" s="587">
        <v>3092</v>
      </c>
      <c r="J65" s="13" t="s">
        <v>34</v>
      </c>
      <c r="K65" s="13" t="s">
        <v>34</v>
      </c>
      <c r="L65" s="190">
        <v>0</v>
      </c>
      <c r="M65" s="13" t="s">
        <v>34</v>
      </c>
      <c r="N65" s="13" t="s">
        <v>34</v>
      </c>
      <c r="O65" s="176">
        <v>0</v>
      </c>
      <c r="P65" s="14" t="s">
        <v>34</v>
      </c>
      <c r="Q65" s="14" t="s">
        <v>34</v>
      </c>
      <c r="R65" s="212">
        <v>1033</v>
      </c>
      <c r="S65" s="14" t="s">
        <v>34</v>
      </c>
      <c r="T65" s="14" t="s">
        <v>34</v>
      </c>
      <c r="U65" s="212">
        <v>1130</v>
      </c>
      <c r="V65" s="14" t="s">
        <v>34</v>
      </c>
      <c r="W65" s="14" t="s">
        <v>34</v>
      </c>
      <c r="X65" s="212">
        <v>1178</v>
      </c>
      <c r="Y65" s="14" t="s">
        <v>34</v>
      </c>
      <c r="Z65" s="14" t="s">
        <v>34</v>
      </c>
      <c r="AA65" s="212">
        <v>1285</v>
      </c>
      <c r="AB65" s="190" t="s">
        <v>34</v>
      </c>
      <c r="AC65" s="190" t="s">
        <v>34</v>
      </c>
      <c r="AD65" s="212">
        <v>3240</v>
      </c>
      <c r="AE65" s="14" t="s">
        <v>34</v>
      </c>
      <c r="AF65" s="14" t="s">
        <v>34</v>
      </c>
      <c r="AG65" s="212">
        <v>3278</v>
      </c>
      <c r="AH65" s="14" t="s">
        <v>34</v>
      </c>
      <c r="AI65" s="14" t="s">
        <v>34</v>
      </c>
      <c r="AJ65" s="212">
        <v>3637</v>
      </c>
      <c r="AK65" s="14" t="s">
        <v>34</v>
      </c>
      <c r="AL65" s="14" t="s">
        <v>34</v>
      </c>
      <c r="AM65" s="212">
        <v>3637</v>
      </c>
      <c r="AN65" s="190" t="s">
        <v>933</v>
      </c>
      <c r="AO65" s="15"/>
      <c r="AP65" s="16"/>
    </row>
    <row r="66" spans="1:44" ht="167.25" customHeight="1" thickBot="1">
      <c r="A66" s="277" t="s">
        <v>35</v>
      </c>
      <c r="B66" s="576"/>
      <c r="C66" s="565"/>
      <c r="D66" s="586"/>
      <c r="E66" s="576"/>
      <c r="F66" s="576"/>
      <c r="G66" s="586"/>
      <c r="H66" s="586"/>
      <c r="I66" s="588"/>
      <c r="J66" s="13" t="s">
        <v>34</v>
      </c>
      <c r="K66" s="13" t="s">
        <v>34</v>
      </c>
      <c r="L66" s="190">
        <v>0</v>
      </c>
      <c r="M66" s="13" t="s">
        <v>34</v>
      </c>
      <c r="N66" s="13" t="s">
        <v>34</v>
      </c>
      <c r="O66" s="176">
        <v>0</v>
      </c>
      <c r="P66" s="14" t="s">
        <v>34</v>
      </c>
      <c r="Q66" s="14" t="s">
        <v>34</v>
      </c>
      <c r="R66" s="190">
        <v>3</v>
      </c>
      <c r="S66" s="14" t="s">
        <v>34</v>
      </c>
      <c r="T66" s="14" t="s">
        <v>34</v>
      </c>
      <c r="U66" s="190">
        <v>128</v>
      </c>
      <c r="V66" s="14" t="s">
        <v>34</v>
      </c>
      <c r="W66" s="14" t="s">
        <v>34</v>
      </c>
      <c r="X66" s="190">
        <v>934</v>
      </c>
      <c r="Y66" s="14" t="s">
        <v>34</v>
      </c>
      <c r="Z66" s="14" t="s">
        <v>34</v>
      </c>
      <c r="AA66" s="212">
        <v>1009</v>
      </c>
      <c r="AB66" s="190" t="s">
        <v>34</v>
      </c>
      <c r="AC66" s="190" t="s">
        <v>34</v>
      </c>
      <c r="AD66" s="212">
        <v>3516</v>
      </c>
      <c r="AE66" s="14" t="s">
        <v>34</v>
      </c>
      <c r="AF66" s="14" t="s">
        <v>34</v>
      </c>
      <c r="AG66" s="212">
        <v>4226</v>
      </c>
      <c r="AH66" s="14" t="s">
        <v>34</v>
      </c>
      <c r="AI66" s="14" t="s">
        <v>34</v>
      </c>
      <c r="AJ66" s="212">
        <v>4863</v>
      </c>
      <c r="AK66" s="14" t="s">
        <v>34</v>
      </c>
      <c r="AL66" s="14" t="s">
        <v>34</v>
      </c>
      <c r="AM66" s="212">
        <v>5014</v>
      </c>
      <c r="AN66" s="190" t="s">
        <v>934</v>
      </c>
      <c r="AO66" s="17"/>
    </row>
    <row r="67" spans="1:44" ht="51.75" thickBot="1">
      <c r="A67" s="277" t="s">
        <v>27</v>
      </c>
      <c r="B67" s="576" t="s">
        <v>45</v>
      </c>
      <c r="C67" s="565" t="s">
        <v>59</v>
      </c>
      <c r="D67" s="585" t="s">
        <v>44</v>
      </c>
      <c r="E67" s="576" t="s">
        <v>31</v>
      </c>
      <c r="F67" s="576" t="s">
        <v>32</v>
      </c>
      <c r="G67" s="585" t="s">
        <v>33</v>
      </c>
      <c r="H67" s="585" t="s">
        <v>33</v>
      </c>
      <c r="I67" s="587">
        <v>2539</v>
      </c>
      <c r="J67" s="13" t="s">
        <v>34</v>
      </c>
      <c r="K67" s="13" t="s">
        <v>34</v>
      </c>
      <c r="L67" s="190">
        <v>0</v>
      </c>
      <c r="M67" s="13" t="s">
        <v>34</v>
      </c>
      <c r="N67" s="13" t="s">
        <v>34</v>
      </c>
      <c r="O67" s="176">
        <v>0</v>
      </c>
      <c r="P67" s="14" t="s">
        <v>34</v>
      </c>
      <c r="Q67" s="14" t="s">
        <v>34</v>
      </c>
      <c r="R67" s="190">
        <v>136</v>
      </c>
      <c r="S67" s="14" t="s">
        <v>34</v>
      </c>
      <c r="T67" s="14" t="s">
        <v>34</v>
      </c>
      <c r="U67" s="190">
        <v>233</v>
      </c>
      <c r="V67" s="14" t="s">
        <v>34</v>
      </c>
      <c r="W67" s="14" t="s">
        <v>34</v>
      </c>
      <c r="X67" s="190">
        <v>281</v>
      </c>
      <c r="Y67" s="14" t="s">
        <v>34</v>
      </c>
      <c r="Z67" s="14" t="s">
        <v>34</v>
      </c>
      <c r="AA67" s="190">
        <v>388</v>
      </c>
      <c r="AB67" s="190" t="s">
        <v>34</v>
      </c>
      <c r="AC67" s="190" t="s">
        <v>34</v>
      </c>
      <c r="AD67" s="212">
        <v>2346</v>
      </c>
      <c r="AE67" s="14" t="s">
        <v>34</v>
      </c>
      <c r="AF67" s="14" t="s">
        <v>34</v>
      </c>
      <c r="AG67" s="212">
        <v>2382</v>
      </c>
      <c r="AH67" s="14" t="s">
        <v>34</v>
      </c>
      <c r="AI67" s="14" t="s">
        <v>34</v>
      </c>
      <c r="AJ67" s="212">
        <v>2741</v>
      </c>
      <c r="AK67" s="14" t="s">
        <v>34</v>
      </c>
      <c r="AL67" s="14" t="s">
        <v>34</v>
      </c>
      <c r="AM67" s="212">
        <v>2741</v>
      </c>
      <c r="AN67" s="190" t="s">
        <v>452</v>
      </c>
      <c r="AO67" s="15"/>
    </row>
    <row r="68" spans="1:44" ht="34.5" thickBot="1">
      <c r="A68" s="277" t="s">
        <v>35</v>
      </c>
      <c r="B68" s="576"/>
      <c r="C68" s="565"/>
      <c r="D68" s="586"/>
      <c r="E68" s="576"/>
      <c r="F68" s="576"/>
      <c r="G68" s="586"/>
      <c r="H68" s="586"/>
      <c r="I68" s="588"/>
      <c r="J68" s="13" t="s">
        <v>34</v>
      </c>
      <c r="K68" s="13" t="s">
        <v>34</v>
      </c>
      <c r="L68" s="190">
        <v>0</v>
      </c>
      <c r="M68" s="13" t="s">
        <v>34</v>
      </c>
      <c r="N68" s="13" t="s">
        <v>34</v>
      </c>
      <c r="O68" s="176">
        <v>0</v>
      </c>
      <c r="P68" s="14" t="s">
        <v>34</v>
      </c>
      <c r="Q68" s="14" t="s">
        <v>34</v>
      </c>
      <c r="R68" s="190">
        <v>3</v>
      </c>
      <c r="S68" s="14" t="s">
        <v>34</v>
      </c>
      <c r="T68" s="14" t="s">
        <v>34</v>
      </c>
      <c r="U68" s="190">
        <v>121</v>
      </c>
      <c r="V68" s="14" t="s">
        <v>34</v>
      </c>
      <c r="W68" s="14" t="s">
        <v>34</v>
      </c>
      <c r="X68" s="190">
        <v>224</v>
      </c>
      <c r="Y68" s="14" t="s">
        <v>34</v>
      </c>
      <c r="Z68" s="14" t="s">
        <v>34</v>
      </c>
      <c r="AA68" s="190">
        <v>301</v>
      </c>
      <c r="AB68" s="190" t="s">
        <v>34</v>
      </c>
      <c r="AC68" s="190" t="s">
        <v>34</v>
      </c>
      <c r="AD68" s="212">
        <v>2112</v>
      </c>
      <c r="AE68" s="14" t="s">
        <v>34</v>
      </c>
      <c r="AF68" s="14" t="s">
        <v>34</v>
      </c>
      <c r="AG68" s="212">
        <v>2364</v>
      </c>
      <c r="AH68" s="14" t="s">
        <v>34</v>
      </c>
      <c r="AI68" s="14" t="s">
        <v>34</v>
      </c>
      <c r="AJ68" s="212">
        <v>2582</v>
      </c>
      <c r="AK68" s="14" t="s">
        <v>34</v>
      </c>
      <c r="AL68" s="14" t="s">
        <v>34</v>
      </c>
      <c r="AM68" s="212">
        <v>2741</v>
      </c>
      <c r="AN68" s="190" t="s">
        <v>410</v>
      </c>
      <c r="AO68" s="17"/>
    </row>
    <row r="69" spans="1:44" ht="57.75" customHeight="1" thickBot="1">
      <c r="A69" s="277" t="s">
        <v>27</v>
      </c>
      <c r="B69" s="576" t="s">
        <v>63</v>
      </c>
      <c r="C69" s="565" t="s">
        <v>64</v>
      </c>
      <c r="D69" s="585" t="s">
        <v>44</v>
      </c>
      <c r="E69" s="576" t="s">
        <v>31</v>
      </c>
      <c r="F69" s="576" t="s">
        <v>32</v>
      </c>
      <c r="G69" s="585" t="s">
        <v>33</v>
      </c>
      <c r="H69" s="585" t="s">
        <v>33</v>
      </c>
      <c r="I69" s="587">
        <v>897</v>
      </c>
      <c r="J69" s="13" t="s">
        <v>34</v>
      </c>
      <c r="K69" s="13" t="s">
        <v>34</v>
      </c>
      <c r="L69" s="190">
        <v>0</v>
      </c>
      <c r="M69" s="13" t="s">
        <v>34</v>
      </c>
      <c r="N69" s="13" t="s">
        <v>34</v>
      </c>
      <c r="O69" s="176">
        <v>0</v>
      </c>
      <c r="P69" s="14" t="s">
        <v>34</v>
      </c>
      <c r="Q69" s="14" t="s">
        <v>34</v>
      </c>
      <c r="R69" s="190">
        <v>897</v>
      </c>
      <c r="S69" s="14" t="s">
        <v>34</v>
      </c>
      <c r="T69" s="14" t="s">
        <v>34</v>
      </c>
      <c r="U69" s="190">
        <v>897</v>
      </c>
      <c r="V69" s="14" t="s">
        <v>34</v>
      </c>
      <c r="W69" s="14" t="s">
        <v>34</v>
      </c>
      <c r="X69" s="190">
        <v>897</v>
      </c>
      <c r="Y69" s="14" t="s">
        <v>34</v>
      </c>
      <c r="Z69" s="14" t="s">
        <v>34</v>
      </c>
      <c r="AA69" s="190">
        <v>897</v>
      </c>
      <c r="AB69" s="190" t="s">
        <v>34</v>
      </c>
      <c r="AC69" s="190" t="s">
        <v>34</v>
      </c>
      <c r="AD69" s="212">
        <v>897</v>
      </c>
      <c r="AE69" s="14" t="s">
        <v>34</v>
      </c>
      <c r="AF69" s="14" t="s">
        <v>34</v>
      </c>
      <c r="AG69" s="190">
        <v>897</v>
      </c>
      <c r="AH69" s="14" t="s">
        <v>34</v>
      </c>
      <c r="AI69" s="14" t="s">
        <v>34</v>
      </c>
      <c r="AJ69" s="190">
        <v>897</v>
      </c>
      <c r="AK69" s="14" t="s">
        <v>34</v>
      </c>
      <c r="AL69" s="14" t="s">
        <v>34</v>
      </c>
      <c r="AM69" s="212">
        <v>897</v>
      </c>
      <c r="AN69" s="190"/>
      <c r="AO69" s="15"/>
    </row>
    <row r="70" spans="1:44" ht="114" customHeight="1" thickBot="1">
      <c r="A70" s="277" t="s">
        <v>35</v>
      </c>
      <c r="B70" s="576"/>
      <c r="C70" s="565"/>
      <c r="D70" s="586"/>
      <c r="E70" s="576"/>
      <c r="F70" s="576"/>
      <c r="G70" s="586"/>
      <c r="H70" s="586"/>
      <c r="I70" s="588"/>
      <c r="J70" s="13" t="s">
        <v>34</v>
      </c>
      <c r="K70" s="13" t="s">
        <v>34</v>
      </c>
      <c r="L70" s="190">
        <v>0</v>
      </c>
      <c r="M70" s="13" t="s">
        <v>34</v>
      </c>
      <c r="N70" s="13" t="s">
        <v>34</v>
      </c>
      <c r="O70" s="176">
        <v>0</v>
      </c>
      <c r="P70" s="14" t="s">
        <v>34</v>
      </c>
      <c r="Q70" s="14" t="s">
        <v>34</v>
      </c>
      <c r="R70" s="212">
        <v>0</v>
      </c>
      <c r="S70" s="14" t="s">
        <v>34</v>
      </c>
      <c r="T70" s="14" t="s">
        <v>34</v>
      </c>
      <c r="U70" s="190">
        <v>7</v>
      </c>
      <c r="V70" s="14" t="s">
        <v>34</v>
      </c>
      <c r="W70" s="14" t="s">
        <v>34</v>
      </c>
      <c r="X70" s="190">
        <v>712</v>
      </c>
      <c r="Y70" s="14" t="s">
        <v>34</v>
      </c>
      <c r="Z70" s="14" t="s">
        <v>34</v>
      </c>
      <c r="AA70" s="190">
        <v>712</v>
      </c>
      <c r="AB70" s="190" t="s">
        <v>34</v>
      </c>
      <c r="AC70" s="190" t="s">
        <v>34</v>
      </c>
      <c r="AD70" s="212">
        <v>1477</v>
      </c>
      <c r="AE70" s="14" t="s">
        <v>34</v>
      </c>
      <c r="AF70" s="14" t="s">
        <v>34</v>
      </c>
      <c r="AG70" s="212">
        <v>1974</v>
      </c>
      <c r="AH70" s="14" t="s">
        <v>34</v>
      </c>
      <c r="AI70" s="14" t="s">
        <v>34</v>
      </c>
      <c r="AJ70" s="212">
        <v>2441</v>
      </c>
      <c r="AK70" s="14" t="s">
        <v>34</v>
      </c>
      <c r="AL70" s="14" t="s">
        <v>34</v>
      </c>
      <c r="AM70" s="212">
        <v>2446</v>
      </c>
      <c r="AN70" s="190" t="s">
        <v>409</v>
      </c>
      <c r="AO70" s="17"/>
    </row>
    <row r="71" spans="1:44" s="33" customFormat="1" ht="65.25" customHeight="1" thickBot="1">
      <c r="A71" s="277" t="s">
        <v>27</v>
      </c>
      <c r="B71" s="576" t="s">
        <v>49</v>
      </c>
      <c r="C71" s="565" t="s">
        <v>50</v>
      </c>
      <c r="D71" s="576" t="s">
        <v>38</v>
      </c>
      <c r="E71" s="576" t="s">
        <v>31</v>
      </c>
      <c r="F71" s="576" t="s">
        <v>32</v>
      </c>
      <c r="G71" s="585" t="s">
        <v>33</v>
      </c>
      <c r="H71" s="585" t="s">
        <v>33</v>
      </c>
      <c r="I71" s="587">
        <v>94704281</v>
      </c>
      <c r="J71" s="13" t="s">
        <v>34</v>
      </c>
      <c r="K71" s="13" t="s">
        <v>34</v>
      </c>
      <c r="L71" s="190">
        <v>0</v>
      </c>
      <c r="M71" s="13" t="s">
        <v>34</v>
      </c>
      <c r="N71" s="13" t="s">
        <v>34</v>
      </c>
      <c r="O71" s="176">
        <v>0</v>
      </c>
      <c r="P71" s="14" t="s">
        <v>34</v>
      </c>
      <c r="Q71" s="14" t="s">
        <v>34</v>
      </c>
      <c r="R71" s="212">
        <v>45027181</v>
      </c>
      <c r="S71" s="14" t="s">
        <v>34</v>
      </c>
      <c r="T71" s="14" t="s">
        <v>34</v>
      </c>
      <c r="U71" s="212">
        <v>75445265</v>
      </c>
      <c r="V71" s="14" t="s">
        <v>34</v>
      </c>
      <c r="W71" s="14" t="s">
        <v>34</v>
      </c>
      <c r="X71" s="212">
        <v>78049350</v>
      </c>
      <c r="Y71" s="14" t="s">
        <v>34</v>
      </c>
      <c r="Z71" s="14" t="s">
        <v>34</v>
      </c>
      <c r="AA71" s="212">
        <v>96651394</v>
      </c>
      <c r="AB71" s="190" t="s">
        <v>34</v>
      </c>
      <c r="AC71" s="190" t="s">
        <v>34</v>
      </c>
      <c r="AD71" s="212">
        <v>97264432</v>
      </c>
      <c r="AE71" s="14" t="s">
        <v>34</v>
      </c>
      <c r="AF71" s="14" t="s">
        <v>34</v>
      </c>
      <c r="AG71" s="212">
        <v>98787353</v>
      </c>
      <c r="AH71" s="14" t="s">
        <v>34</v>
      </c>
      <c r="AI71" s="14" t="s">
        <v>34</v>
      </c>
      <c r="AJ71" s="212">
        <v>115190638</v>
      </c>
      <c r="AK71" s="14" t="s">
        <v>34</v>
      </c>
      <c r="AL71" s="14" t="s">
        <v>34</v>
      </c>
      <c r="AM71" s="212">
        <v>115743620</v>
      </c>
      <c r="AN71" s="190" t="s">
        <v>911</v>
      </c>
      <c r="AO71" s="54"/>
      <c r="AP71" s="26"/>
      <c r="AQ71" s="26"/>
    </row>
    <row r="72" spans="1:44" ht="67.5" customHeight="1" thickBot="1">
      <c r="A72" s="277" t="s">
        <v>35</v>
      </c>
      <c r="B72" s="576"/>
      <c r="C72" s="565"/>
      <c r="D72" s="576"/>
      <c r="E72" s="576"/>
      <c r="F72" s="576"/>
      <c r="G72" s="586"/>
      <c r="H72" s="586"/>
      <c r="I72" s="588"/>
      <c r="J72" s="13" t="s">
        <v>34</v>
      </c>
      <c r="K72" s="13" t="s">
        <v>34</v>
      </c>
      <c r="L72" s="190">
        <v>0</v>
      </c>
      <c r="M72" s="13" t="s">
        <v>34</v>
      </c>
      <c r="N72" s="13" t="s">
        <v>34</v>
      </c>
      <c r="O72" s="176">
        <v>0</v>
      </c>
      <c r="P72" s="14" t="s">
        <v>34</v>
      </c>
      <c r="Q72" s="14" t="s">
        <v>34</v>
      </c>
      <c r="R72" s="212">
        <v>45314</v>
      </c>
      <c r="S72" s="14" t="s">
        <v>34</v>
      </c>
      <c r="T72" s="14" t="s">
        <v>34</v>
      </c>
      <c r="U72" s="212">
        <v>23564916</v>
      </c>
      <c r="V72" s="14" t="s">
        <v>34</v>
      </c>
      <c r="W72" s="14" t="s">
        <v>34</v>
      </c>
      <c r="X72" s="212">
        <v>56623180</v>
      </c>
      <c r="Y72" s="14" t="s">
        <v>34</v>
      </c>
      <c r="Z72" s="14" t="s">
        <v>34</v>
      </c>
      <c r="AA72" s="212">
        <v>72432356</v>
      </c>
      <c r="AB72" s="190" t="s">
        <v>34</v>
      </c>
      <c r="AC72" s="190" t="s">
        <v>34</v>
      </c>
      <c r="AD72" s="212">
        <v>80272243</v>
      </c>
      <c r="AE72" s="14" t="s">
        <v>34</v>
      </c>
      <c r="AF72" s="14" t="s">
        <v>34</v>
      </c>
      <c r="AG72" s="212">
        <v>85091641</v>
      </c>
      <c r="AH72" s="14" t="s">
        <v>34</v>
      </c>
      <c r="AI72" s="14" t="s">
        <v>34</v>
      </c>
      <c r="AJ72" s="212">
        <v>89174460</v>
      </c>
      <c r="AK72" s="14" t="s">
        <v>34</v>
      </c>
      <c r="AL72" s="14" t="s">
        <v>34</v>
      </c>
      <c r="AM72" s="212">
        <v>113538438</v>
      </c>
      <c r="AN72" s="190" t="s">
        <v>935</v>
      </c>
      <c r="AO72" s="17"/>
    </row>
    <row r="73" spans="1:44" s="46" customFormat="1" ht="45.75" thickBot="1">
      <c r="A73" s="277" t="s">
        <v>27</v>
      </c>
      <c r="B73" s="576" t="s">
        <v>65</v>
      </c>
      <c r="C73" s="565" t="s">
        <v>368</v>
      </c>
      <c r="D73" s="576" t="s">
        <v>38</v>
      </c>
      <c r="E73" s="576" t="s">
        <v>31</v>
      </c>
      <c r="F73" s="576" t="s">
        <v>32</v>
      </c>
      <c r="G73" s="585" t="s">
        <v>33</v>
      </c>
      <c r="H73" s="585" t="s">
        <v>33</v>
      </c>
      <c r="I73" s="587">
        <v>14855714</v>
      </c>
      <c r="J73" s="13" t="s">
        <v>34</v>
      </c>
      <c r="K73" s="13" t="s">
        <v>34</v>
      </c>
      <c r="L73" s="190">
        <v>0</v>
      </c>
      <c r="M73" s="13" t="s">
        <v>34</v>
      </c>
      <c r="N73" s="13" t="s">
        <v>34</v>
      </c>
      <c r="O73" s="176">
        <v>0</v>
      </c>
      <c r="P73" s="14" t="s">
        <v>34</v>
      </c>
      <c r="Q73" s="14" t="s">
        <v>34</v>
      </c>
      <c r="R73" s="212">
        <v>15070938</v>
      </c>
      <c r="S73" s="14" t="s">
        <v>34</v>
      </c>
      <c r="T73" s="14" t="s">
        <v>34</v>
      </c>
      <c r="U73" s="212">
        <v>15070938</v>
      </c>
      <c r="V73" s="14" t="s">
        <v>34</v>
      </c>
      <c r="W73" s="14" t="s">
        <v>34</v>
      </c>
      <c r="X73" s="212">
        <v>15070938</v>
      </c>
      <c r="Y73" s="14" t="s">
        <v>34</v>
      </c>
      <c r="Z73" s="14" t="s">
        <v>34</v>
      </c>
      <c r="AA73" s="212">
        <v>15070938</v>
      </c>
      <c r="AB73" s="190" t="s">
        <v>34</v>
      </c>
      <c r="AC73" s="190" t="s">
        <v>34</v>
      </c>
      <c r="AD73" s="212">
        <v>15070938</v>
      </c>
      <c r="AE73" s="14" t="s">
        <v>34</v>
      </c>
      <c r="AF73" s="14" t="s">
        <v>34</v>
      </c>
      <c r="AG73" s="212">
        <v>15070938</v>
      </c>
      <c r="AH73" s="14" t="s">
        <v>34</v>
      </c>
      <c r="AI73" s="14" t="s">
        <v>34</v>
      </c>
      <c r="AJ73" s="212">
        <v>15070938</v>
      </c>
      <c r="AK73" s="14" t="s">
        <v>34</v>
      </c>
      <c r="AL73" s="14" t="s">
        <v>34</v>
      </c>
      <c r="AM73" s="212">
        <v>15070938</v>
      </c>
      <c r="AN73" s="169"/>
      <c r="AO73" s="47"/>
      <c r="AP73" s="45"/>
      <c r="AQ73" s="45"/>
    </row>
    <row r="74" spans="1:44" s="46" customFormat="1" ht="114.75" customHeight="1" thickBot="1">
      <c r="A74" s="277" t="s">
        <v>35</v>
      </c>
      <c r="B74" s="576"/>
      <c r="C74" s="565"/>
      <c r="D74" s="576"/>
      <c r="E74" s="576"/>
      <c r="F74" s="576"/>
      <c r="G74" s="586"/>
      <c r="H74" s="586"/>
      <c r="I74" s="588"/>
      <c r="J74" s="13" t="s">
        <v>34</v>
      </c>
      <c r="K74" s="13" t="s">
        <v>34</v>
      </c>
      <c r="L74" s="190">
        <v>0</v>
      </c>
      <c r="M74" s="13" t="s">
        <v>34</v>
      </c>
      <c r="N74" s="13" t="s">
        <v>34</v>
      </c>
      <c r="O74" s="176">
        <v>0</v>
      </c>
      <c r="P74" s="14" t="s">
        <v>34</v>
      </c>
      <c r="Q74" s="14" t="s">
        <v>34</v>
      </c>
      <c r="R74" s="190">
        <v>0</v>
      </c>
      <c r="S74" s="14" t="s">
        <v>34</v>
      </c>
      <c r="T74" s="14" t="s">
        <v>34</v>
      </c>
      <c r="U74" s="212">
        <v>0</v>
      </c>
      <c r="V74" s="14" t="s">
        <v>34</v>
      </c>
      <c r="W74" s="14" t="s">
        <v>34</v>
      </c>
      <c r="X74" s="212">
        <v>5949409</v>
      </c>
      <c r="Y74" s="14" t="s">
        <v>34</v>
      </c>
      <c r="Z74" s="14" t="s">
        <v>34</v>
      </c>
      <c r="AA74" s="212">
        <v>6013841</v>
      </c>
      <c r="AB74" s="190" t="s">
        <v>34</v>
      </c>
      <c r="AC74" s="190" t="s">
        <v>34</v>
      </c>
      <c r="AD74" s="212">
        <v>14671595</v>
      </c>
      <c r="AE74" s="14" t="s">
        <v>34</v>
      </c>
      <c r="AF74" s="14" t="s">
        <v>34</v>
      </c>
      <c r="AG74" s="212">
        <v>19584050</v>
      </c>
      <c r="AH74" s="14" t="s">
        <v>34</v>
      </c>
      <c r="AI74" s="14" t="s">
        <v>34</v>
      </c>
      <c r="AJ74" s="212">
        <v>26752815</v>
      </c>
      <c r="AK74" s="14" t="s">
        <v>34</v>
      </c>
      <c r="AL74" s="14" t="s">
        <v>34</v>
      </c>
      <c r="AM74" s="212">
        <v>30527719</v>
      </c>
      <c r="AN74" s="190" t="s">
        <v>912</v>
      </c>
      <c r="AO74" s="44"/>
      <c r="AP74" s="45"/>
      <c r="AQ74" s="45"/>
    </row>
    <row r="75" spans="1:44" ht="49.5" customHeight="1" thickBot="1">
      <c r="A75" s="277" t="s">
        <v>27</v>
      </c>
      <c r="B75" s="576" t="s">
        <v>66</v>
      </c>
      <c r="C75" s="565" t="s">
        <v>67</v>
      </c>
      <c r="D75" s="576" t="s">
        <v>30</v>
      </c>
      <c r="E75" s="576" t="s">
        <v>31</v>
      </c>
      <c r="F75" s="576" t="s">
        <v>32</v>
      </c>
      <c r="G75" s="585" t="s">
        <v>33</v>
      </c>
      <c r="H75" s="585" t="s">
        <v>33</v>
      </c>
      <c r="I75" s="587">
        <v>620</v>
      </c>
      <c r="J75" s="13" t="s">
        <v>34</v>
      </c>
      <c r="K75" s="13" t="s">
        <v>34</v>
      </c>
      <c r="L75" s="190">
        <v>0</v>
      </c>
      <c r="M75" s="13" t="s">
        <v>34</v>
      </c>
      <c r="N75" s="13" t="s">
        <v>34</v>
      </c>
      <c r="O75" s="176">
        <v>0</v>
      </c>
      <c r="P75" s="14" t="s">
        <v>34</v>
      </c>
      <c r="Q75" s="14" t="s">
        <v>34</v>
      </c>
      <c r="R75" s="190">
        <v>233.5</v>
      </c>
      <c r="S75" s="14" t="s">
        <v>34</v>
      </c>
      <c r="T75" s="14" t="s">
        <v>34</v>
      </c>
      <c r="U75" s="190">
        <v>437.5</v>
      </c>
      <c r="V75" s="14" t="s">
        <v>34</v>
      </c>
      <c r="W75" s="14" t="s">
        <v>34</v>
      </c>
      <c r="X75" s="190">
        <v>455.5</v>
      </c>
      <c r="Y75" s="14" t="s">
        <v>34</v>
      </c>
      <c r="Z75" s="14" t="s">
        <v>34</v>
      </c>
      <c r="AA75" s="190">
        <v>579.5</v>
      </c>
      <c r="AB75" s="190" t="s">
        <v>34</v>
      </c>
      <c r="AC75" s="190" t="s">
        <v>34</v>
      </c>
      <c r="AD75" s="228">
        <v>586.5</v>
      </c>
      <c r="AE75" s="14" t="s">
        <v>34</v>
      </c>
      <c r="AF75" s="14" t="s">
        <v>34</v>
      </c>
      <c r="AG75" s="201">
        <v>595.5</v>
      </c>
      <c r="AH75" s="14" t="s">
        <v>34</v>
      </c>
      <c r="AI75" s="14" t="s">
        <v>34</v>
      </c>
      <c r="AJ75" s="201">
        <v>672</v>
      </c>
      <c r="AK75" s="14" t="s">
        <v>34</v>
      </c>
      <c r="AL75" s="14" t="s">
        <v>34</v>
      </c>
      <c r="AM75" s="193">
        <v>680</v>
      </c>
      <c r="AN75" s="190" t="s">
        <v>406</v>
      </c>
      <c r="AO75" s="15"/>
      <c r="AR75" s="18"/>
    </row>
    <row r="76" spans="1:44" ht="81.75" customHeight="1" thickBot="1">
      <c r="A76" s="277" t="s">
        <v>35</v>
      </c>
      <c r="B76" s="576"/>
      <c r="C76" s="565"/>
      <c r="D76" s="576"/>
      <c r="E76" s="576"/>
      <c r="F76" s="576"/>
      <c r="G76" s="586"/>
      <c r="H76" s="586"/>
      <c r="I76" s="588"/>
      <c r="J76" s="13" t="s">
        <v>34</v>
      </c>
      <c r="K76" s="13" t="s">
        <v>34</v>
      </c>
      <c r="L76" s="190">
        <v>0</v>
      </c>
      <c r="M76" s="13" t="s">
        <v>34</v>
      </c>
      <c r="N76" s="13" t="s">
        <v>34</v>
      </c>
      <c r="O76" s="176">
        <v>0</v>
      </c>
      <c r="P76" s="14" t="s">
        <v>34</v>
      </c>
      <c r="Q76" s="14" t="s">
        <v>34</v>
      </c>
      <c r="R76" s="190">
        <v>0</v>
      </c>
      <c r="S76" s="14" t="s">
        <v>34</v>
      </c>
      <c r="T76" s="14" t="s">
        <v>34</v>
      </c>
      <c r="U76" s="190">
        <v>127</v>
      </c>
      <c r="V76" s="14" t="s">
        <v>34</v>
      </c>
      <c r="W76" s="14" t="s">
        <v>34</v>
      </c>
      <c r="X76" s="201">
        <v>345.5</v>
      </c>
      <c r="Y76" s="14" t="s">
        <v>34</v>
      </c>
      <c r="Z76" s="14" t="s">
        <v>34</v>
      </c>
      <c r="AA76" s="190">
        <v>454.36</v>
      </c>
      <c r="AB76" s="190" t="s">
        <v>34</v>
      </c>
      <c r="AC76" s="190" t="s">
        <v>34</v>
      </c>
      <c r="AD76" s="228">
        <v>517.58000000000004</v>
      </c>
      <c r="AE76" s="14" t="s">
        <v>34</v>
      </c>
      <c r="AF76" s="14" t="s">
        <v>34</v>
      </c>
      <c r="AG76" s="190">
        <v>545.58000000000004</v>
      </c>
      <c r="AH76" s="14" t="s">
        <v>34</v>
      </c>
      <c r="AI76" s="14" t="s">
        <v>34</v>
      </c>
      <c r="AJ76" s="190">
        <v>581.6</v>
      </c>
      <c r="AK76" s="14" t="s">
        <v>34</v>
      </c>
      <c r="AL76" s="14" t="s">
        <v>34</v>
      </c>
      <c r="AM76" s="214">
        <v>692.58</v>
      </c>
      <c r="AN76" s="190" t="s">
        <v>936</v>
      </c>
      <c r="AO76" s="17"/>
    </row>
    <row r="77" spans="1:44" ht="80.25" customHeight="1" thickBot="1">
      <c r="A77" s="277" t="s">
        <v>27</v>
      </c>
      <c r="B77" s="576" t="s">
        <v>68</v>
      </c>
      <c r="C77" s="565" t="s">
        <v>69</v>
      </c>
      <c r="D77" s="585" t="s">
        <v>44</v>
      </c>
      <c r="E77" s="576" t="s">
        <v>31</v>
      </c>
      <c r="F77" s="576" t="s">
        <v>32</v>
      </c>
      <c r="G77" s="585" t="s">
        <v>33</v>
      </c>
      <c r="H77" s="585" t="s">
        <v>33</v>
      </c>
      <c r="I77" s="587">
        <v>172</v>
      </c>
      <c r="J77" s="13" t="s">
        <v>34</v>
      </c>
      <c r="K77" s="13" t="s">
        <v>34</v>
      </c>
      <c r="L77" s="190">
        <v>0</v>
      </c>
      <c r="M77" s="13" t="s">
        <v>34</v>
      </c>
      <c r="N77" s="13" t="s">
        <v>34</v>
      </c>
      <c r="O77" s="176">
        <v>0</v>
      </c>
      <c r="P77" s="14" t="s">
        <v>34</v>
      </c>
      <c r="Q77" s="14" t="s">
        <v>34</v>
      </c>
      <c r="R77" s="190">
        <v>100</v>
      </c>
      <c r="S77" s="14" t="s">
        <v>34</v>
      </c>
      <c r="T77" s="14" t="s">
        <v>34</v>
      </c>
      <c r="U77" s="190">
        <v>165</v>
      </c>
      <c r="V77" s="14" t="s">
        <v>34</v>
      </c>
      <c r="W77" s="14" t="s">
        <v>34</v>
      </c>
      <c r="X77" s="190">
        <v>185</v>
      </c>
      <c r="Y77" s="14" t="s">
        <v>34</v>
      </c>
      <c r="Z77" s="14" t="s">
        <v>34</v>
      </c>
      <c r="AA77" s="190">
        <v>258</v>
      </c>
      <c r="AB77" s="190" t="s">
        <v>34</v>
      </c>
      <c r="AC77" s="190" t="s">
        <v>34</v>
      </c>
      <c r="AD77" s="212">
        <v>267</v>
      </c>
      <c r="AE77" s="14" t="s">
        <v>34</v>
      </c>
      <c r="AF77" s="14" t="s">
        <v>34</v>
      </c>
      <c r="AG77" s="190">
        <v>275</v>
      </c>
      <c r="AH77" s="14" t="s">
        <v>34</v>
      </c>
      <c r="AI77" s="14" t="s">
        <v>34</v>
      </c>
      <c r="AJ77" s="190">
        <v>285</v>
      </c>
      <c r="AK77" s="14" t="s">
        <v>34</v>
      </c>
      <c r="AL77" s="14" t="s">
        <v>34</v>
      </c>
      <c r="AM77" s="212">
        <v>284</v>
      </c>
      <c r="AN77" s="190" t="s">
        <v>913</v>
      </c>
      <c r="AO77" s="15"/>
    </row>
    <row r="78" spans="1:44" ht="51.75" thickBot="1">
      <c r="A78" s="277" t="s">
        <v>35</v>
      </c>
      <c r="B78" s="576"/>
      <c r="C78" s="565"/>
      <c r="D78" s="586"/>
      <c r="E78" s="576"/>
      <c r="F78" s="576"/>
      <c r="G78" s="586"/>
      <c r="H78" s="586"/>
      <c r="I78" s="588"/>
      <c r="J78" s="13" t="s">
        <v>34</v>
      </c>
      <c r="K78" s="13" t="s">
        <v>34</v>
      </c>
      <c r="L78" s="190">
        <v>0</v>
      </c>
      <c r="M78" s="13" t="s">
        <v>34</v>
      </c>
      <c r="N78" s="13" t="s">
        <v>34</v>
      </c>
      <c r="O78" s="176">
        <v>0</v>
      </c>
      <c r="P78" s="14" t="s">
        <v>34</v>
      </c>
      <c r="Q78" s="14" t="s">
        <v>34</v>
      </c>
      <c r="R78" s="190">
        <v>2</v>
      </c>
      <c r="S78" s="14" t="s">
        <v>34</v>
      </c>
      <c r="T78" s="14" t="s">
        <v>34</v>
      </c>
      <c r="U78" s="190">
        <v>54</v>
      </c>
      <c r="V78" s="14" t="s">
        <v>34</v>
      </c>
      <c r="W78" s="14" t="s">
        <v>34</v>
      </c>
      <c r="X78" s="190">
        <v>113</v>
      </c>
      <c r="Y78" s="14" t="s">
        <v>34</v>
      </c>
      <c r="Z78" s="14" t="s">
        <v>34</v>
      </c>
      <c r="AA78" s="190">
        <v>160</v>
      </c>
      <c r="AB78" s="190" t="s">
        <v>34</v>
      </c>
      <c r="AC78" s="190" t="s">
        <v>34</v>
      </c>
      <c r="AD78" s="212">
        <v>219</v>
      </c>
      <c r="AE78" s="14" t="s">
        <v>34</v>
      </c>
      <c r="AF78" s="14" t="s">
        <v>34</v>
      </c>
      <c r="AG78" s="190">
        <v>248</v>
      </c>
      <c r="AH78" s="14" t="s">
        <v>34</v>
      </c>
      <c r="AI78" s="14" t="s">
        <v>34</v>
      </c>
      <c r="AJ78" s="190">
        <v>289</v>
      </c>
      <c r="AK78" s="14" t="s">
        <v>34</v>
      </c>
      <c r="AL78" s="14" t="s">
        <v>34</v>
      </c>
      <c r="AM78" s="212">
        <v>311</v>
      </c>
      <c r="AN78" s="190" t="s">
        <v>937</v>
      </c>
      <c r="AO78" s="17"/>
    </row>
    <row r="79" spans="1:44" ht="87.75" customHeight="1" thickBot="1">
      <c r="A79" s="277" t="s">
        <v>27</v>
      </c>
      <c r="B79" s="576" t="s">
        <v>70</v>
      </c>
      <c r="C79" s="565" t="s">
        <v>71</v>
      </c>
      <c r="D79" s="585" t="s">
        <v>44</v>
      </c>
      <c r="E79" s="576" t="s">
        <v>31</v>
      </c>
      <c r="F79" s="576" t="s">
        <v>32</v>
      </c>
      <c r="G79" s="585" t="s">
        <v>33</v>
      </c>
      <c r="H79" s="585" t="s">
        <v>33</v>
      </c>
      <c r="I79" s="587">
        <v>118</v>
      </c>
      <c r="J79" s="13" t="s">
        <v>34</v>
      </c>
      <c r="K79" s="13" t="s">
        <v>34</v>
      </c>
      <c r="L79" s="190">
        <v>0</v>
      </c>
      <c r="M79" s="13" t="s">
        <v>34</v>
      </c>
      <c r="N79" s="13" t="s">
        <v>34</v>
      </c>
      <c r="O79" s="176">
        <v>0</v>
      </c>
      <c r="P79" s="14" t="s">
        <v>34</v>
      </c>
      <c r="Q79" s="14" t="s">
        <v>34</v>
      </c>
      <c r="R79" s="190">
        <v>148</v>
      </c>
      <c r="S79" s="14" t="s">
        <v>34</v>
      </c>
      <c r="T79" s="14" t="s">
        <v>34</v>
      </c>
      <c r="U79" s="190">
        <v>232</v>
      </c>
      <c r="V79" s="14" t="s">
        <v>34</v>
      </c>
      <c r="W79" s="14" t="s">
        <v>34</v>
      </c>
      <c r="X79" s="190">
        <v>264</v>
      </c>
      <c r="Y79" s="14" t="s">
        <v>34</v>
      </c>
      <c r="Z79" s="14" t="s">
        <v>34</v>
      </c>
      <c r="AA79" s="190">
        <v>349</v>
      </c>
      <c r="AB79" s="190" t="s">
        <v>34</v>
      </c>
      <c r="AC79" s="190" t="s">
        <v>34</v>
      </c>
      <c r="AD79" s="212">
        <v>359</v>
      </c>
      <c r="AE79" s="14" t="s">
        <v>34</v>
      </c>
      <c r="AF79" s="14" t="s">
        <v>34</v>
      </c>
      <c r="AG79" s="190">
        <v>370</v>
      </c>
      <c r="AH79" s="14" t="s">
        <v>34</v>
      </c>
      <c r="AI79" s="14" t="s">
        <v>34</v>
      </c>
      <c r="AJ79" s="190">
        <v>388</v>
      </c>
      <c r="AK79" s="14" t="s">
        <v>34</v>
      </c>
      <c r="AL79" s="14" t="s">
        <v>34</v>
      </c>
      <c r="AM79" s="212">
        <v>388</v>
      </c>
      <c r="AN79" s="190" t="s">
        <v>913</v>
      </c>
      <c r="AO79" s="15"/>
    </row>
    <row r="80" spans="1:44" ht="51.75" thickBot="1">
      <c r="A80" s="277" t="s">
        <v>35</v>
      </c>
      <c r="B80" s="576"/>
      <c r="C80" s="565"/>
      <c r="D80" s="586"/>
      <c r="E80" s="576"/>
      <c r="F80" s="576"/>
      <c r="G80" s="586"/>
      <c r="H80" s="586"/>
      <c r="I80" s="588"/>
      <c r="J80" s="13" t="s">
        <v>34</v>
      </c>
      <c r="K80" s="13" t="s">
        <v>34</v>
      </c>
      <c r="L80" s="190">
        <v>0</v>
      </c>
      <c r="M80" s="13" t="s">
        <v>34</v>
      </c>
      <c r="N80" s="13" t="s">
        <v>34</v>
      </c>
      <c r="O80" s="176">
        <v>0</v>
      </c>
      <c r="P80" s="14" t="s">
        <v>34</v>
      </c>
      <c r="Q80" s="14" t="s">
        <v>34</v>
      </c>
      <c r="R80" s="190">
        <v>2</v>
      </c>
      <c r="S80" s="14" t="s">
        <v>34</v>
      </c>
      <c r="T80" s="14" t="s">
        <v>34</v>
      </c>
      <c r="U80" s="190">
        <v>95</v>
      </c>
      <c r="V80" s="14" t="s">
        <v>34</v>
      </c>
      <c r="W80" s="14" t="s">
        <v>34</v>
      </c>
      <c r="X80" s="190">
        <v>385</v>
      </c>
      <c r="Y80" s="14" t="s">
        <v>34</v>
      </c>
      <c r="Z80" s="14" t="s">
        <v>34</v>
      </c>
      <c r="AA80" s="190">
        <v>450</v>
      </c>
      <c r="AB80" s="190" t="s">
        <v>34</v>
      </c>
      <c r="AC80" s="190" t="s">
        <v>34</v>
      </c>
      <c r="AD80" s="212">
        <v>734</v>
      </c>
      <c r="AE80" s="14" t="s">
        <v>34</v>
      </c>
      <c r="AF80" s="14" t="s">
        <v>34</v>
      </c>
      <c r="AG80" s="190">
        <v>783</v>
      </c>
      <c r="AH80" s="14" t="s">
        <v>34</v>
      </c>
      <c r="AI80" s="14" t="s">
        <v>34</v>
      </c>
      <c r="AJ80" s="190">
        <v>868</v>
      </c>
      <c r="AK80" s="14" t="s">
        <v>34</v>
      </c>
      <c r="AL80" s="14" t="s">
        <v>34</v>
      </c>
      <c r="AM80" s="212">
        <v>888</v>
      </c>
      <c r="AN80" s="190" t="s">
        <v>938</v>
      </c>
      <c r="AO80" s="17"/>
    </row>
    <row r="81" spans="1:43" ht="36.75" customHeight="1" thickBot="1">
      <c r="U81" s="273"/>
      <c r="X81" s="273"/>
      <c r="Y81" s="273"/>
      <c r="Z81" s="273"/>
      <c r="AA81" s="273"/>
      <c r="AB81" s="273"/>
      <c r="AC81" s="273"/>
      <c r="AD81" s="4"/>
      <c r="AE81" s="273"/>
      <c r="AF81" s="273"/>
    </row>
    <row r="82" spans="1:43" ht="15.75" customHeight="1" thickBot="1">
      <c r="A82" s="234" t="s">
        <v>1</v>
      </c>
      <c r="B82" s="279" t="s">
        <v>72</v>
      </c>
      <c r="C82" s="210" t="s">
        <v>73</v>
      </c>
      <c r="D82" s="210"/>
      <c r="E82" s="210"/>
      <c r="F82" s="210"/>
      <c r="G82" s="210"/>
      <c r="H82" s="210"/>
      <c r="I82" s="210"/>
      <c r="J82" s="286"/>
      <c r="K82" s="286"/>
      <c r="L82" s="210"/>
      <c r="M82" s="286"/>
      <c r="N82" s="286"/>
      <c r="O82" s="221"/>
    </row>
    <row r="83" spans="1:43" ht="27" customHeight="1" thickBot="1">
      <c r="A83" s="234" t="s">
        <v>4</v>
      </c>
      <c r="B83" s="280" t="s">
        <v>74</v>
      </c>
      <c r="C83" s="570" t="s">
        <v>75</v>
      </c>
      <c r="D83" s="570"/>
      <c r="E83" s="570"/>
      <c r="F83" s="570"/>
      <c r="G83" s="570"/>
      <c r="H83" s="570"/>
      <c r="I83" s="570"/>
      <c r="J83" s="570"/>
      <c r="K83" s="570"/>
      <c r="L83" s="570"/>
      <c r="M83" s="570"/>
      <c r="N83" s="570"/>
      <c r="O83" s="571"/>
    </row>
    <row r="84" spans="1:43" ht="13.5" thickBot="1">
      <c r="B84" s="287"/>
    </row>
    <row r="85" spans="1:43" s="11" customFormat="1" ht="42.75" thickBot="1">
      <c r="A85" s="192"/>
      <c r="B85" s="250" t="s">
        <v>7</v>
      </c>
      <c r="C85" s="192" t="s">
        <v>8</v>
      </c>
      <c r="D85" s="192" t="s">
        <v>9</v>
      </c>
      <c r="E85" s="192" t="s">
        <v>10</v>
      </c>
      <c r="F85" s="192" t="s">
        <v>11</v>
      </c>
      <c r="G85" s="559" t="s">
        <v>12</v>
      </c>
      <c r="H85" s="592"/>
      <c r="I85" s="593"/>
      <c r="J85" s="550" t="s">
        <v>13</v>
      </c>
      <c r="K85" s="550"/>
      <c r="L85" s="550"/>
      <c r="M85" s="550" t="s">
        <v>14</v>
      </c>
      <c r="N85" s="550"/>
      <c r="O85" s="550"/>
      <c r="P85" s="550" t="s">
        <v>15</v>
      </c>
      <c r="Q85" s="550"/>
      <c r="R85" s="550"/>
      <c r="S85" s="550" t="s">
        <v>16</v>
      </c>
      <c r="T85" s="550"/>
      <c r="U85" s="550"/>
      <c r="V85" s="550" t="s">
        <v>17</v>
      </c>
      <c r="W85" s="550"/>
      <c r="X85" s="550"/>
      <c r="Y85" s="550" t="s">
        <v>18</v>
      </c>
      <c r="Z85" s="550"/>
      <c r="AA85" s="550"/>
      <c r="AB85" s="550" t="s">
        <v>19</v>
      </c>
      <c r="AC85" s="550"/>
      <c r="AD85" s="550"/>
      <c r="AE85" s="550" t="s">
        <v>20</v>
      </c>
      <c r="AF85" s="550"/>
      <c r="AG85" s="550"/>
      <c r="AH85" s="550" t="s">
        <v>21</v>
      </c>
      <c r="AI85" s="550"/>
      <c r="AJ85" s="550"/>
      <c r="AK85" s="550" t="s">
        <v>22</v>
      </c>
      <c r="AL85" s="550"/>
      <c r="AM85" s="550"/>
      <c r="AN85" s="192" t="s">
        <v>474</v>
      </c>
      <c r="AO85" s="9"/>
      <c r="AQ85" s="4"/>
    </row>
    <row r="86" spans="1:43" ht="13.5" thickBot="1">
      <c r="A86" s="190"/>
      <c r="B86" s="565"/>
      <c r="C86" s="565"/>
      <c r="D86" s="565"/>
      <c r="E86" s="565"/>
      <c r="F86" s="565"/>
      <c r="G86" s="565"/>
      <c r="H86" s="565"/>
      <c r="I86" s="565"/>
      <c r="J86" s="565"/>
      <c r="K86" s="565"/>
      <c r="L86" s="565"/>
      <c r="M86" s="565"/>
      <c r="N86" s="565"/>
      <c r="O86" s="565"/>
      <c r="P86" s="565"/>
      <c r="Q86" s="565"/>
      <c r="R86" s="565"/>
      <c r="S86" s="565"/>
      <c r="T86" s="565"/>
      <c r="U86" s="565"/>
      <c r="V86" s="565"/>
      <c r="W86" s="565"/>
      <c r="X86" s="565"/>
      <c r="Y86" s="565"/>
      <c r="Z86" s="565"/>
      <c r="AA86" s="565"/>
      <c r="AB86" s="565"/>
      <c r="AC86" s="565"/>
      <c r="AD86" s="565"/>
      <c r="AE86" s="565"/>
      <c r="AF86" s="565"/>
      <c r="AG86" s="565"/>
      <c r="AH86" s="565"/>
      <c r="AI86" s="565"/>
      <c r="AJ86" s="565"/>
      <c r="AK86" s="565"/>
      <c r="AL86" s="565"/>
      <c r="AM86" s="565"/>
      <c r="AN86" s="565"/>
    </row>
    <row r="87" spans="1:43" ht="13.5" thickBot="1">
      <c r="A87" s="190"/>
      <c r="B87" s="176"/>
      <c r="C87" s="190"/>
      <c r="D87" s="176"/>
      <c r="E87" s="176"/>
      <c r="F87" s="176"/>
      <c r="G87" s="176" t="s">
        <v>24</v>
      </c>
      <c r="H87" s="176" t="s">
        <v>25</v>
      </c>
      <c r="I87" s="176" t="s">
        <v>26</v>
      </c>
      <c r="J87" s="211" t="s">
        <v>24</v>
      </c>
      <c r="K87" s="211" t="s">
        <v>25</v>
      </c>
      <c r="L87" s="190" t="s">
        <v>26</v>
      </c>
      <c r="M87" s="211" t="s">
        <v>24</v>
      </c>
      <c r="N87" s="211" t="s">
        <v>25</v>
      </c>
      <c r="O87" s="176" t="s">
        <v>26</v>
      </c>
      <c r="P87" s="212" t="s">
        <v>24</v>
      </c>
      <c r="Q87" s="212" t="s">
        <v>25</v>
      </c>
      <c r="R87" s="190" t="s">
        <v>26</v>
      </c>
      <c r="S87" s="212" t="s">
        <v>24</v>
      </c>
      <c r="T87" s="212" t="s">
        <v>25</v>
      </c>
      <c r="U87" s="190" t="s">
        <v>26</v>
      </c>
      <c r="V87" s="190" t="s">
        <v>24</v>
      </c>
      <c r="W87" s="190" t="s">
        <v>25</v>
      </c>
      <c r="X87" s="190" t="s">
        <v>26</v>
      </c>
      <c r="Y87" s="190" t="s">
        <v>24</v>
      </c>
      <c r="Z87" s="190" t="s">
        <v>25</v>
      </c>
      <c r="AA87" s="190" t="s">
        <v>26</v>
      </c>
      <c r="AB87" s="190" t="s">
        <v>24</v>
      </c>
      <c r="AC87" s="190" t="s">
        <v>25</v>
      </c>
      <c r="AD87" s="212" t="s">
        <v>26</v>
      </c>
      <c r="AE87" s="190" t="s">
        <v>24</v>
      </c>
      <c r="AF87" s="190" t="s">
        <v>25</v>
      </c>
      <c r="AG87" s="190" t="s">
        <v>26</v>
      </c>
      <c r="AH87" s="190" t="s">
        <v>24</v>
      </c>
      <c r="AI87" s="190" t="s">
        <v>25</v>
      </c>
      <c r="AJ87" s="190" t="s">
        <v>26</v>
      </c>
      <c r="AK87" s="190" t="s">
        <v>24</v>
      </c>
      <c r="AL87" s="190" t="s">
        <v>25</v>
      </c>
      <c r="AM87" s="190" t="s">
        <v>26</v>
      </c>
      <c r="AN87" s="190"/>
    </row>
    <row r="88" spans="1:43" ht="102.75" thickBot="1">
      <c r="A88" s="277" t="s">
        <v>27</v>
      </c>
      <c r="B88" s="576">
        <v>23</v>
      </c>
      <c r="C88" s="565" t="s">
        <v>76</v>
      </c>
      <c r="D88" s="576" t="s">
        <v>40</v>
      </c>
      <c r="E88" s="576" t="s">
        <v>31</v>
      </c>
      <c r="F88" s="576" t="s">
        <v>32</v>
      </c>
      <c r="G88" s="585" t="s">
        <v>33</v>
      </c>
      <c r="H88" s="585" t="s">
        <v>33</v>
      </c>
      <c r="I88" s="587">
        <v>1651</v>
      </c>
      <c r="J88" s="13" t="s">
        <v>34</v>
      </c>
      <c r="K88" s="13" t="s">
        <v>34</v>
      </c>
      <c r="L88" s="190">
        <v>0</v>
      </c>
      <c r="M88" s="13" t="s">
        <v>34</v>
      </c>
      <c r="N88" s="13" t="s">
        <v>34</v>
      </c>
      <c r="O88" s="176">
        <v>0</v>
      </c>
      <c r="P88" s="14" t="s">
        <v>34</v>
      </c>
      <c r="Q88" s="14" t="s">
        <v>34</v>
      </c>
      <c r="R88" s="190">
        <v>5</v>
      </c>
      <c r="S88" s="14" t="s">
        <v>34</v>
      </c>
      <c r="T88" s="14" t="s">
        <v>34</v>
      </c>
      <c r="U88" s="212">
        <v>1080</v>
      </c>
      <c r="V88" s="190"/>
      <c r="W88" s="190"/>
      <c r="X88" s="212">
        <v>1448</v>
      </c>
      <c r="Y88" s="190"/>
      <c r="Z88" s="190"/>
      <c r="AA88" s="212">
        <v>1666</v>
      </c>
      <c r="AB88" s="190" t="s">
        <v>34</v>
      </c>
      <c r="AC88" s="190" t="s">
        <v>34</v>
      </c>
      <c r="AD88" s="212">
        <v>1666</v>
      </c>
      <c r="AE88" s="14" t="s">
        <v>34</v>
      </c>
      <c r="AF88" s="14" t="s">
        <v>34</v>
      </c>
      <c r="AG88" s="212">
        <v>1845</v>
      </c>
      <c r="AH88" s="14" t="s">
        <v>34</v>
      </c>
      <c r="AI88" s="14" t="s">
        <v>34</v>
      </c>
      <c r="AJ88" s="212">
        <v>1845</v>
      </c>
      <c r="AK88" s="14" t="s">
        <v>34</v>
      </c>
      <c r="AL88" s="14" t="s">
        <v>34</v>
      </c>
      <c r="AM88" s="212">
        <v>1845</v>
      </c>
      <c r="AN88" s="190" t="s">
        <v>939</v>
      </c>
      <c r="AO88" s="15"/>
      <c r="AP88" s="16"/>
    </row>
    <row r="89" spans="1:43" ht="40.5" customHeight="1" thickBot="1">
      <c r="A89" s="277" t="s">
        <v>35</v>
      </c>
      <c r="B89" s="576"/>
      <c r="C89" s="565"/>
      <c r="D89" s="576"/>
      <c r="E89" s="576"/>
      <c r="F89" s="576"/>
      <c r="G89" s="586"/>
      <c r="H89" s="586"/>
      <c r="I89" s="588"/>
      <c r="J89" s="13" t="s">
        <v>34</v>
      </c>
      <c r="K89" s="13" t="s">
        <v>34</v>
      </c>
      <c r="L89" s="190">
        <v>0</v>
      </c>
      <c r="M89" s="13" t="s">
        <v>34</v>
      </c>
      <c r="N89" s="13" t="s">
        <v>34</v>
      </c>
      <c r="O89" s="176">
        <v>0</v>
      </c>
      <c r="P89" s="14" t="s">
        <v>34</v>
      </c>
      <c r="Q89" s="14" t="s">
        <v>34</v>
      </c>
      <c r="R89" s="190">
        <v>0</v>
      </c>
      <c r="S89" s="14" t="s">
        <v>34</v>
      </c>
      <c r="T89" s="14" t="s">
        <v>34</v>
      </c>
      <c r="U89" s="190">
        <v>0</v>
      </c>
      <c r="V89" s="190"/>
      <c r="W89" s="190"/>
      <c r="X89" s="190">
        <v>538</v>
      </c>
      <c r="Y89" s="190"/>
      <c r="Z89" s="190"/>
      <c r="AA89" s="190">
        <v>948</v>
      </c>
      <c r="AB89" s="190" t="s">
        <v>34</v>
      </c>
      <c r="AC89" s="190" t="s">
        <v>34</v>
      </c>
      <c r="AD89" s="212">
        <v>1190</v>
      </c>
      <c r="AE89" s="14" t="s">
        <v>34</v>
      </c>
      <c r="AF89" s="14" t="s">
        <v>34</v>
      </c>
      <c r="AG89" s="212">
        <v>1548</v>
      </c>
      <c r="AH89" s="14" t="s">
        <v>34</v>
      </c>
      <c r="AI89" s="14" t="s">
        <v>34</v>
      </c>
      <c r="AJ89" s="212">
        <v>1633</v>
      </c>
      <c r="AK89" s="190"/>
      <c r="AL89" s="190"/>
      <c r="AM89" s="212">
        <v>1845</v>
      </c>
      <c r="AN89" s="190" t="s">
        <v>410</v>
      </c>
      <c r="AO89" s="17"/>
    </row>
    <row r="90" spans="1:43" ht="117.75" customHeight="1" thickBot="1">
      <c r="A90" s="277" t="s">
        <v>27</v>
      </c>
      <c r="B90" s="576">
        <v>6</v>
      </c>
      <c r="C90" s="598" t="s">
        <v>77</v>
      </c>
      <c r="D90" s="576" t="s">
        <v>40</v>
      </c>
      <c r="E90" s="576" t="s">
        <v>31</v>
      </c>
      <c r="F90" s="576" t="s">
        <v>32</v>
      </c>
      <c r="G90" s="585" t="s">
        <v>33</v>
      </c>
      <c r="H90" s="585" t="s">
        <v>33</v>
      </c>
      <c r="I90" s="585">
        <v>54</v>
      </c>
      <c r="J90" s="13" t="s">
        <v>34</v>
      </c>
      <c r="K90" s="13" t="s">
        <v>34</v>
      </c>
      <c r="L90" s="190">
        <v>0</v>
      </c>
      <c r="M90" s="13" t="s">
        <v>34</v>
      </c>
      <c r="N90" s="13" t="s">
        <v>34</v>
      </c>
      <c r="O90" s="176">
        <v>0</v>
      </c>
      <c r="P90" s="14" t="s">
        <v>34</v>
      </c>
      <c r="Q90" s="14" t="s">
        <v>34</v>
      </c>
      <c r="R90" s="190">
        <v>3</v>
      </c>
      <c r="S90" s="14" t="s">
        <v>34</v>
      </c>
      <c r="T90" s="14" t="s">
        <v>34</v>
      </c>
      <c r="U90" s="190">
        <v>111</v>
      </c>
      <c r="V90" s="190"/>
      <c r="W90" s="190"/>
      <c r="X90" s="190">
        <v>129</v>
      </c>
      <c r="Y90" s="190"/>
      <c r="Z90" s="190"/>
      <c r="AA90" s="190">
        <v>148</v>
      </c>
      <c r="AB90" s="190" t="s">
        <v>34</v>
      </c>
      <c r="AC90" s="190" t="s">
        <v>34</v>
      </c>
      <c r="AD90" s="212">
        <v>148</v>
      </c>
      <c r="AE90" s="14" t="s">
        <v>34</v>
      </c>
      <c r="AF90" s="14" t="s">
        <v>34</v>
      </c>
      <c r="AG90" s="190">
        <v>162</v>
      </c>
      <c r="AH90" s="14" t="s">
        <v>34</v>
      </c>
      <c r="AI90" s="14" t="s">
        <v>34</v>
      </c>
      <c r="AJ90" s="190">
        <v>162</v>
      </c>
      <c r="AK90" s="190"/>
      <c r="AL90" s="190"/>
      <c r="AM90" s="190">
        <v>162</v>
      </c>
      <c r="AN90" s="248" t="s">
        <v>940</v>
      </c>
      <c r="AO90" s="15"/>
    </row>
    <row r="91" spans="1:43" ht="34.5" thickBot="1">
      <c r="A91" s="277" t="s">
        <v>35</v>
      </c>
      <c r="B91" s="576"/>
      <c r="C91" s="599"/>
      <c r="D91" s="576"/>
      <c r="E91" s="576"/>
      <c r="F91" s="576"/>
      <c r="G91" s="586"/>
      <c r="H91" s="586"/>
      <c r="I91" s="586"/>
      <c r="J91" s="13" t="s">
        <v>34</v>
      </c>
      <c r="K91" s="13" t="s">
        <v>34</v>
      </c>
      <c r="L91" s="190">
        <v>0</v>
      </c>
      <c r="M91" s="13" t="s">
        <v>34</v>
      </c>
      <c r="N91" s="13" t="s">
        <v>34</v>
      </c>
      <c r="O91" s="176">
        <v>0</v>
      </c>
      <c r="P91" s="14" t="s">
        <v>34</v>
      </c>
      <c r="Q91" s="14" t="s">
        <v>34</v>
      </c>
      <c r="R91" s="190">
        <v>0</v>
      </c>
      <c r="S91" s="14" t="s">
        <v>34</v>
      </c>
      <c r="T91" s="14" t="s">
        <v>34</v>
      </c>
      <c r="U91" s="190">
        <v>0</v>
      </c>
      <c r="V91" s="190"/>
      <c r="W91" s="190"/>
      <c r="X91" s="190">
        <v>62</v>
      </c>
      <c r="Y91" s="190"/>
      <c r="Z91" s="190"/>
      <c r="AA91" s="190">
        <v>107</v>
      </c>
      <c r="AB91" s="190" t="s">
        <v>34</v>
      </c>
      <c r="AC91" s="190" t="s">
        <v>34</v>
      </c>
      <c r="AD91" s="212">
        <v>118</v>
      </c>
      <c r="AE91" s="14" t="s">
        <v>34</v>
      </c>
      <c r="AF91" s="14" t="s">
        <v>34</v>
      </c>
      <c r="AG91" s="190">
        <v>141</v>
      </c>
      <c r="AH91" s="14" t="s">
        <v>34</v>
      </c>
      <c r="AI91" s="14" t="s">
        <v>34</v>
      </c>
      <c r="AJ91" s="190">
        <v>145</v>
      </c>
      <c r="AK91" s="190"/>
      <c r="AL91" s="190"/>
      <c r="AM91" s="190">
        <v>162</v>
      </c>
      <c r="AN91" s="190" t="s">
        <v>410</v>
      </c>
      <c r="AO91" s="17"/>
    </row>
    <row r="92" spans="1:43" ht="87" customHeight="1" thickBot="1">
      <c r="A92" s="277" t="s">
        <v>27</v>
      </c>
      <c r="B92" s="576">
        <v>7</v>
      </c>
      <c r="C92" s="565" t="s">
        <v>78</v>
      </c>
      <c r="D92" s="576" t="s">
        <v>40</v>
      </c>
      <c r="E92" s="576" t="s">
        <v>31</v>
      </c>
      <c r="F92" s="576" t="s">
        <v>32</v>
      </c>
      <c r="G92" s="585" t="s">
        <v>33</v>
      </c>
      <c r="H92" s="585" t="s">
        <v>33</v>
      </c>
      <c r="I92" s="585">
        <v>33</v>
      </c>
      <c r="J92" s="13" t="s">
        <v>34</v>
      </c>
      <c r="K92" s="13" t="s">
        <v>34</v>
      </c>
      <c r="L92" s="190">
        <v>0</v>
      </c>
      <c r="M92" s="13" t="s">
        <v>34</v>
      </c>
      <c r="N92" s="13" t="s">
        <v>34</v>
      </c>
      <c r="O92" s="176">
        <v>0</v>
      </c>
      <c r="P92" s="14" t="s">
        <v>34</v>
      </c>
      <c r="Q92" s="14" t="s">
        <v>34</v>
      </c>
      <c r="R92" s="190">
        <v>0</v>
      </c>
      <c r="S92" s="14" t="s">
        <v>34</v>
      </c>
      <c r="T92" s="14" t="s">
        <v>34</v>
      </c>
      <c r="U92" s="190">
        <v>42</v>
      </c>
      <c r="V92" s="190"/>
      <c r="W92" s="190"/>
      <c r="X92" s="190">
        <v>51</v>
      </c>
      <c r="Y92" s="190"/>
      <c r="Z92" s="190"/>
      <c r="AA92" s="190">
        <v>61</v>
      </c>
      <c r="AB92" s="190" t="s">
        <v>34</v>
      </c>
      <c r="AC92" s="190" t="s">
        <v>34</v>
      </c>
      <c r="AD92" s="212">
        <v>61</v>
      </c>
      <c r="AE92" s="14" t="s">
        <v>34</v>
      </c>
      <c r="AF92" s="14" t="s">
        <v>34</v>
      </c>
      <c r="AG92" s="190">
        <v>62</v>
      </c>
      <c r="AH92" s="14" t="s">
        <v>34</v>
      </c>
      <c r="AI92" s="14" t="s">
        <v>34</v>
      </c>
      <c r="AJ92" s="190">
        <v>62</v>
      </c>
      <c r="AK92" s="14" t="s">
        <v>34</v>
      </c>
      <c r="AL92" s="14" t="s">
        <v>34</v>
      </c>
      <c r="AM92" s="190">
        <v>62</v>
      </c>
      <c r="AN92" s="190" t="s">
        <v>941</v>
      </c>
      <c r="AO92" s="15"/>
    </row>
    <row r="93" spans="1:43" ht="38.25" customHeight="1" thickBot="1">
      <c r="A93" s="277" t="s">
        <v>35</v>
      </c>
      <c r="B93" s="576"/>
      <c r="C93" s="565"/>
      <c r="D93" s="576"/>
      <c r="E93" s="576"/>
      <c r="F93" s="576"/>
      <c r="G93" s="586"/>
      <c r="H93" s="586"/>
      <c r="I93" s="586"/>
      <c r="J93" s="13" t="s">
        <v>34</v>
      </c>
      <c r="K93" s="13" t="s">
        <v>34</v>
      </c>
      <c r="L93" s="190">
        <v>0</v>
      </c>
      <c r="M93" s="13" t="s">
        <v>34</v>
      </c>
      <c r="N93" s="13" t="s">
        <v>34</v>
      </c>
      <c r="O93" s="176">
        <v>0</v>
      </c>
      <c r="P93" s="14" t="s">
        <v>34</v>
      </c>
      <c r="Q93" s="14" t="s">
        <v>34</v>
      </c>
      <c r="R93" s="190">
        <v>0</v>
      </c>
      <c r="S93" s="14" t="s">
        <v>34</v>
      </c>
      <c r="T93" s="14" t="s">
        <v>34</v>
      </c>
      <c r="U93" s="190">
        <v>0</v>
      </c>
      <c r="V93" s="190"/>
      <c r="W93" s="190"/>
      <c r="X93" s="190">
        <v>22</v>
      </c>
      <c r="Y93" s="190"/>
      <c r="Z93" s="190"/>
      <c r="AA93" s="190">
        <v>37</v>
      </c>
      <c r="AB93" s="190" t="s">
        <v>34</v>
      </c>
      <c r="AC93" s="190" t="s">
        <v>34</v>
      </c>
      <c r="AD93" s="212">
        <v>46</v>
      </c>
      <c r="AE93" s="14" t="s">
        <v>34</v>
      </c>
      <c r="AF93" s="14" t="s">
        <v>34</v>
      </c>
      <c r="AG93" s="190">
        <v>57</v>
      </c>
      <c r="AH93" s="14" t="s">
        <v>34</v>
      </c>
      <c r="AI93" s="14" t="s">
        <v>34</v>
      </c>
      <c r="AJ93" s="190">
        <v>60</v>
      </c>
      <c r="AK93" s="190"/>
      <c r="AL93" s="190"/>
      <c r="AM93" s="190">
        <v>62</v>
      </c>
      <c r="AN93" s="190" t="s">
        <v>410</v>
      </c>
      <c r="AO93" s="17"/>
    </row>
    <row r="94" spans="1:43" ht="27.75" customHeight="1" thickBot="1"/>
    <row r="95" spans="1:43" ht="13.5" thickBot="1">
      <c r="A95" s="274" t="s">
        <v>1</v>
      </c>
      <c r="B95" s="279" t="s">
        <v>79</v>
      </c>
      <c r="C95" s="551" t="s">
        <v>80</v>
      </c>
      <c r="D95" s="551"/>
      <c r="E95" s="551"/>
      <c r="F95" s="551"/>
      <c r="G95" s="551"/>
      <c r="H95" s="551"/>
      <c r="I95" s="551"/>
      <c r="J95" s="551"/>
      <c r="K95" s="551"/>
      <c r="L95" s="551"/>
      <c r="M95" s="551"/>
      <c r="N95" s="551"/>
      <c r="O95" s="552"/>
    </row>
    <row r="96" spans="1:43" ht="29.25" customHeight="1" thickBot="1">
      <c r="A96" s="274" t="s">
        <v>4</v>
      </c>
      <c r="B96" s="280" t="s">
        <v>81</v>
      </c>
      <c r="C96" s="570" t="s">
        <v>82</v>
      </c>
      <c r="D96" s="570"/>
      <c r="E96" s="570"/>
      <c r="F96" s="570"/>
      <c r="G96" s="570"/>
      <c r="H96" s="570"/>
      <c r="I96" s="570"/>
      <c r="J96" s="570"/>
      <c r="K96" s="570"/>
      <c r="L96" s="570"/>
      <c r="M96" s="570"/>
      <c r="N96" s="570"/>
      <c r="O96" s="571"/>
    </row>
    <row r="97" spans="1:43" ht="13.5" thickBot="1"/>
    <row r="98" spans="1:43" s="11" customFormat="1" ht="42.75" thickBot="1">
      <c r="A98" s="192"/>
      <c r="B98" s="250" t="s">
        <v>7</v>
      </c>
      <c r="C98" s="192" t="s">
        <v>8</v>
      </c>
      <c r="D98" s="192" t="s">
        <v>9</v>
      </c>
      <c r="E98" s="192" t="s">
        <v>10</v>
      </c>
      <c r="F98" s="192" t="s">
        <v>11</v>
      </c>
      <c r="G98" s="559" t="s">
        <v>12</v>
      </c>
      <c r="H98" s="592"/>
      <c r="I98" s="593"/>
      <c r="J98" s="550" t="s">
        <v>13</v>
      </c>
      <c r="K98" s="550"/>
      <c r="L98" s="550"/>
      <c r="M98" s="550" t="s">
        <v>14</v>
      </c>
      <c r="N98" s="550"/>
      <c r="O98" s="550"/>
      <c r="P98" s="550" t="s">
        <v>15</v>
      </c>
      <c r="Q98" s="550"/>
      <c r="R98" s="550"/>
      <c r="S98" s="550" t="s">
        <v>16</v>
      </c>
      <c r="T98" s="550"/>
      <c r="U98" s="550"/>
      <c r="V98" s="550" t="s">
        <v>17</v>
      </c>
      <c r="W98" s="550"/>
      <c r="X98" s="550"/>
      <c r="Y98" s="550" t="s">
        <v>18</v>
      </c>
      <c r="Z98" s="550"/>
      <c r="AA98" s="550"/>
      <c r="AB98" s="550" t="s">
        <v>19</v>
      </c>
      <c r="AC98" s="550"/>
      <c r="AD98" s="550"/>
      <c r="AE98" s="550" t="s">
        <v>20</v>
      </c>
      <c r="AF98" s="550"/>
      <c r="AG98" s="550"/>
      <c r="AH98" s="550" t="s">
        <v>21</v>
      </c>
      <c r="AI98" s="550"/>
      <c r="AJ98" s="550"/>
      <c r="AK98" s="550" t="s">
        <v>22</v>
      </c>
      <c r="AL98" s="550"/>
      <c r="AM98" s="550"/>
      <c r="AN98" s="192" t="s">
        <v>474</v>
      </c>
      <c r="AO98" s="9"/>
      <c r="AQ98" s="4"/>
    </row>
    <row r="99" spans="1:43" s="11" customFormat="1" ht="13.5" thickBot="1">
      <c r="A99" s="192"/>
      <c r="B99" s="250"/>
      <c r="C99" s="192"/>
      <c r="D99" s="192"/>
      <c r="E99" s="192"/>
      <c r="F99" s="192"/>
      <c r="G99" s="188"/>
      <c r="H99" s="275"/>
      <c r="I99" s="276"/>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9"/>
      <c r="AQ99" s="4"/>
    </row>
    <row r="100" spans="1:43" s="8" customFormat="1" ht="13.5" thickBot="1">
      <c r="A100" s="176"/>
      <c r="B100" s="176"/>
      <c r="C100" s="176"/>
      <c r="D100" s="176"/>
      <c r="E100" s="176"/>
      <c r="F100" s="176"/>
      <c r="G100" s="176" t="s">
        <v>24</v>
      </c>
      <c r="H100" s="176" t="s">
        <v>25</v>
      </c>
      <c r="I100" s="176" t="s">
        <v>26</v>
      </c>
      <c r="J100" s="211" t="s">
        <v>24</v>
      </c>
      <c r="K100" s="211" t="s">
        <v>25</v>
      </c>
      <c r="L100" s="176" t="s">
        <v>26</v>
      </c>
      <c r="M100" s="211" t="s">
        <v>24</v>
      </c>
      <c r="N100" s="211" t="s">
        <v>25</v>
      </c>
      <c r="O100" s="176" t="s">
        <v>26</v>
      </c>
      <c r="P100" s="211" t="s">
        <v>24</v>
      </c>
      <c r="Q100" s="211" t="s">
        <v>25</v>
      </c>
      <c r="R100" s="176" t="s">
        <v>26</v>
      </c>
      <c r="S100" s="211" t="s">
        <v>24</v>
      </c>
      <c r="T100" s="211" t="s">
        <v>25</v>
      </c>
      <c r="U100" s="176" t="s">
        <v>26</v>
      </c>
      <c r="V100" s="176" t="s">
        <v>24</v>
      </c>
      <c r="W100" s="176" t="s">
        <v>25</v>
      </c>
      <c r="X100" s="176" t="s">
        <v>26</v>
      </c>
      <c r="Y100" s="176" t="s">
        <v>24</v>
      </c>
      <c r="Z100" s="176" t="s">
        <v>25</v>
      </c>
      <c r="AA100" s="176" t="s">
        <v>26</v>
      </c>
      <c r="AB100" s="176" t="s">
        <v>24</v>
      </c>
      <c r="AC100" s="176" t="s">
        <v>25</v>
      </c>
      <c r="AD100" s="211" t="s">
        <v>26</v>
      </c>
      <c r="AE100" s="176" t="s">
        <v>24</v>
      </c>
      <c r="AF100" s="176" t="s">
        <v>25</v>
      </c>
      <c r="AG100" s="176" t="s">
        <v>26</v>
      </c>
      <c r="AH100" s="176" t="s">
        <v>24</v>
      </c>
      <c r="AI100" s="176" t="s">
        <v>25</v>
      </c>
      <c r="AJ100" s="176" t="s">
        <v>26</v>
      </c>
      <c r="AK100" s="176" t="s">
        <v>24</v>
      </c>
      <c r="AL100" s="176" t="s">
        <v>25</v>
      </c>
      <c r="AM100" s="176" t="s">
        <v>26</v>
      </c>
      <c r="AN100" s="176"/>
      <c r="AO100" s="12"/>
      <c r="AP100" s="5"/>
      <c r="AQ100" s="5"/>
    </row>
    <row r="101" spans="1:43" ht="94.5" customHeight="1" thickBot="1">
      <c r="A101" s="277" t="s">
        <v>27</v>
      </c>
      <c r="B101" s="576" t="s">
        <v>83</v>
      </c>
      <c r="C101" s="565" t="s">
        <v>84</v>
      </c>
      <c r="D101" s="576" t="s">
        <v>85</v>
      </c>
      <c r="E101" s="576" t="s">
        <v>31</v>
      </c>
      <c r="F101" s="576" t="s">
        <v>32</v>
      </c>
      <c r="G101" s="585" t="s">
        <v>33</v>
      </c>
      <c r="H101" s="585" t="s">
        <v>33</v>
      </c>
      <c r="I101" s="596">
        <v>25.44</v>
      </c>
      <c r="J101" s="13" t="s">
        <v>34</v>
      </c>
      <c r="K101" s="13" t="s">
        <v>34</v>
      </c>
      <c r="L101" s="190">
        <v>0</v>
      </c>
      <c r="M101" s="13" t="s">
        <v>34</v>
      </c>
      <c r="N101" s="13" t="s">
        <v>34</v>
      </c>
      <c r="O101" s="176">
        <v>0</v>
      </c>
      <c r="P101" s="14" t="s">
        <v>34</v>
      </c>
      <c r="Q101" s="14" t="s">
        <v>34</v>
      </c>
      <c r="R101" s="190">
        <v>13.26</v>
      </c>
      <c r="S101" s="14" t="s">
        <v>34</v>
      </c>
      <c r="T101" s="14" t="s">
        <v>34</v>
      </c>
      <c r="U101" s="190">
        <v>25.3</v>
      </c>
      <c r="V101" s="14" t="s">
        <v>34</v>
      </c>
      <c r="W101" s="14" t="s">
        <v>34</v>
      </c>
      <c r="X101" s="190">
        <v>28.24</v>
      </c>
      <c r="Y101" s="14" t="s">
        <v>34</v>
      </c>
      <c r="Z101" s="14" t="s">
        <v>34</v>
      </c>
      <c r="AA101" s="190">
        <v>28.24</v>
      </c>
      <c r="AB101" s="14" t="s">
        <v>34</v>
      </c>
      <c r="AC101" s="14" t="s">
        <v>34</v>
      </c>
      <c r="AD101" s="190">
        <v>28.24</v>
      </c>
      <c r="AE101" s="14" t="s">
        <v>34</v>
      </c>
      <c r="AF101" s="14" t="s">
        <v>34</v>
      </c>
      <c r="AG101" s="190">
        <v>31.16</v>
      </c>
      <c r="AH101" s="14" t="s">
        <v>34</v>
      </c>
      <c r="AI101" s="14" t="s">
        <v>34</v>
      </c>
      <c r="AJ101" s="190">
        <v>39.68</v>
      </c>
      <c r="AK101" s="14" t="s">
        <v>34</v>
      </c>
      <c r="AL101" s="14" t="s">
        <v>34</v>
      </c>
      <c r="AM101" s="190">
        <v>39.68</v>
      </c>
      <c r="AN101" s="190" t="s">
        <v>942</v>
      </c>
      <c r="AO101" s="15"/>
      <c r="AP101" s="16"/>
    </row>
    <row r="102" spans="1:43" ht="34.5" thickBot="1">
      <c r="A102" s="277" t="s">
        <v>35</v>
      </c>
      <c r="B102" s="576"/>
      <c r="C102" s="565"/>
      <c r="D102" s="576"/>
      <c r="E102" s="576"/>
      <c r="F102" s="576"/>
      <c r="G102" s="586"/>
      <c r="H102" s="586"/>
      <c r="I102" s="597"/>
      <c r="J102" s="13" t="s">
        <v>34</v>
      </c>
      <c r="K102" s="13" t="s">
        <v>34</v>
      </c>
      <c r="L102" s="190">
        <v>0</v>
      </c>
      <c r="M102" s="13" t="s">
        <v>34</v>
      </c>
      <c r="N102" s="13" t="s">
        <v>34</v>
      </c>
      <c r="O102" s="176">
        <v>0</v>
      </c>
      <c r="P102" s="14" t="s">
        <v>34</v>
      </c>
      <c r="Q102" s="14" t="s">
        <v>34</v>
      </c>
      <c r="R102" s="190">
        <v>0</v>
      </c>
      <c r="S102" s="14" t="s">
        <v>34</v>
      </c>
      <c r="T102" s="14" t="s">
        <v>34</v>
      </c>
      <c r="U102" s="190">
        <v>0.14000000000000001</v>
      </c>
      <c r="V102" s="14" t="s">
        <v>34</v>
      </c>
      <c r="W102" s="14" t="s">
        <v>34</v>
      </c>
      <c r="X102" s="190">
        <v>1.03</v>
      </c>
      <c r="Y102" s="14" t="s">
        <v>34</v>
      </c>
      <c r="Z102" s="14" t="s">
        <v>34</v>
      </c>
      <c r="AA102" s="190">
        <v>5.75</v>
      </c>
      <c r="AB102" s="190" t="s">
        <v>34</v>
      </c>
      <c r="AC102" s="190" t="s">
        <v>34</v>
      </c>
      <c r="AD102" s="214">
        <v>5.91</v>
      </c>
      <c r="AE102" s="14" t="s">
        <v>34</v>
      </c>
      <c r="AF102" s="14" t="s">
        <v>34</v>
      </c>
      <c r="AG102" s="190">
        <v>6.81</v>
      </c>
      <c r="AH102" s="14" t="s">
        <v>34</v>
      </c>
      <c r="AI102" s="14" t="s">
        <v>34</v>
      </c>
      <c r="AJ102" s="190">
        <v>13.61</v>
      </c>
      <c r="AK102" s="14" t="s">
        <v>34</v>
      </c>
      <c r="AL102" s="14" t="s">
        <v>34</v>
      </c>
      <c r="AM102" s="193">
        <v>44.2</v>
      </c>
      <c r="AN102" s="190" t="s">
        <v>410</v>
      </c>
      <c r="AO102" s="17"/>
    </row>
    <row r="103" spans="1:43" ht="133.5" customHeight="1" thickBot="1">
      <c r="A103" s="277" t="s">
        <v>27</v>
      </c>
      <c r="B103" s="576" t="s">
        <v>86</v>
      </c>
      <c r="C103" s="565" t="s">
        <v>87</v>
      </c>
      <c r="D103" s="576" t="s">
        <v>88</v>
      </c>
      <c r="E103" s="576" t="s">
        <v>31</v>
      </c>
      <c r="F103" s="576" t="s">
        <v>32</v>
      </c>
      <c r="G103" s="585" t="s">
        <v>33</v>
      </c>
      <c r="H103" s="585" t="s">
        <v>33</v>
      </c>
      <c r="I103" s="587">
        <v>9410</v>
      </c>
      <c r="J103" s="13" t="s">
        <v>34</v>
      </c>
      <c r="K103" s="13" t="s">
        <v>34</v>
      </c>
      <c r="L103" s="190">
        <v>0</v>
      </c>
      <c r="M103" s="13" t="s">
        <v>34</v>
      </c>
      <c r="N103" s="13" t="s">
        <v>34</v>
      </c>
      <c r="O103" s="176">
        <v>0</v>
      </c>
      <c r="P103" s="14" t="s">
        <v>34</v>
      </c>
      <c r="Q103" s="14" t="s">
        <v>34</v>
      </c>
      <c r="R103" s="212">
        <v>7429</v>
      </c>
      <c r="S103" s="43" t="s">
        <v>34</v>
      </c>
      <c r="T103" s="43" t="s">
        <v>34</v>
      </c>
      <c r="U103" s="212">
        <v>15329</v>
      </c>
      <c r="V103" s="14" t="s">
        <v>34</v>
      </c>
      <c r="W103" s="14" t="s">
        <v>34</v>
      </c>
      <c r="X103" s="212">
        <v>16428</v>
      </c>
      <c r="Y103" s="14" t="s">
        <v>34</v>
      </c>
      <c r="Z103" s="14" t="s">
        <v>34</v>
      </c>
      <c r="AA103" s="212">
        <v>16428</v>
      </c>
      <c r="AB103" s="212" t="s">
        <v>34</v>
      </c>
      <c r="AC103" s="212" t="s">
        <v>34</v>
      </c>
      <c r="AD103" s="212">
        <v>16428</v>
      </c>
      <c r="AE103" s="14" t="s">
        <v>34</v>
      </c>
      <c r="AF103" s="14" t="s">
        <v>34</v>
      </c>
      <c r="AG103" s="212">
        <v>18326</v>
      </c>
      <c r="AH103" s="14" t="s">
        <v>34</v>
      </c>
      <c r="AI103" s="14" t="s">
        <v>34</v>
      </c>
      <c r="AJ103" s="212">
        <v>24387.100000000006</v>
      </c>
      <c r="AK103" s="14" t="s">
        <v>34</v>
      </c>
      <c r="AL103" s="14" t="s">
        <v>34</v>
      </c>
      <c r="AM103" s="212">
        <v>24387.100000000006</v>
      </c>
      <c r="AN103" s="190" t="s">
        <v>943</v>
      </c>
      <c r="AO103" s="15"/>
    </row>
    <row r="104" spans="1:43" ht="64.5" thickBot="1">
      <c r="A104" s="277" t="s">
        <v>35</v>
      </c>
      <c r="B104" s="576"/>
      <c r="C104" s="565"/>
      <c r="D104" s="576"/>
      <c r="E104" s="576"/>
      <c r="F104" s="576"/>
      <c r="G104" s="586"/>
      <c r="H104" s="586"/>
      <c r="I104" s="588"/>
      <c r="J104" s="13" t="s">
        <v>34</v>
      </c>
      <c r="K104" s="13" t="s">
        <v>34</v>
      </c>
      <c r="L104" s="190">
        <v>0</v>
      </c>
      <c r="M104" s="13" t="s">
        <v>34</v>
      </c>
      <c r="N104" s="13" t="s">
        <v>34</v>
      </c>
      <c r="O104" s="176">
        <v>0</v>
      </c>
      <c r="P104" s="14" t="s">
        <v>34</v>
      </c>
      <c r="Q104" s="14" t="s">
        <v>34</v>
      </c>
      <c r="R104" s="190">
        <v>0</v>
      </c>
      <c r="S104" s="14" t="s">
        <v>34</v>
      </c>
      <c r="T104" s="14" t="s">
        <v>34</v>
      </c>
      <c r="U104" s="190">
        <v>12.79</v>
      </c>
      <c r="V104" s="14" t="s">
        <v>34</v>
      </c>
      <c r="W104" s="14" t="s">
        <v>34</v>
      </c>
      <c r="X104" s="212">
        <v>4004</v>
      </c>
      <c r="Y104" s="14" t="s">
        <v>34</v>
      </c>
      <c r="Z104" s="14" t="s">
        <v>34</v>
      </c>
      <c r="AA104" s="212">
        <v>8168</v>
      </c>
      <c r="AB104" s="212" t="s">
        <v>34</v>
      </c>
      <c r="AC104" s="212" t="s">
        <v>34</v>
      </c>
      <c r="AD104" s="212">
        <v>10397</v>
      </c>
      <c r="AE104" s="14" t="s">
        <v>34</v>
      </c>
      <c r="AF104" s="14" t="s">
        <v>34</v>
      </c>
      <c r="AG104" s="212">
        <v>8814</v>
      </c>
      <c r="AH104" s="14" t="s">
        <v>34</v>
      </c>
      <c r="AI104" s="14" t="s">
        <v>34</v>
      </c>
      <c r="AJ104" s="212">
        <v>12720</v>
      </c>
      <c r="AK104" s="14" t="s">
        <v>34</v>
      </c>
      <c r="AL104" s="14" t="s">
        <v>34</v>
      </c>
      <c r="AM104" s="212">
        <v>32194</v>
      </c>
      <c r="AN104" s="190" t="s">
        <v>944</v>
      </c>
      <c r="AO104" s="17"/>
    </row>
    <row r="105" spans="1:43" ht="84.75" customHeight="1" thickBot="1">
      <c r="A105" s="277" t="s">
        <v>27</v>
      </c>
      <c r="B105" s="576">
        <v>8</v>
      </c>
      <c r="C105" s="565" t="s">
        <v>89</v>
      </c>
      <c r="D105" s="576" t="s">
        <v>40</v>
      </c>
      <c r="E105" s="576" t="s">
        <v>31</v>
      </c>
      <c r="F105" s="576" t="s">
        <v>32</v>
      </c>
      <c r="G105" s="585" t="s">
        <v>33</v>
      </c>
      <c r="H105" s="585" t="s">
        <v>33</v>
      </c>
      <c r="I105" s="585">
        <v>824</v>
      </c>
      <c r="J105" s="13" t="s">
        <v>34</v>
      </c>
      <c r="K105" s="13" t="s">
        <v>34</v>
      </c>
      <c r="L105" s="190">
        <v>0</v>
      </c>
      <c r="M105" s="13" t="s">
        <v>34</v>
      </c>
      <c r="N105" s="13" t="s">
        <v>34</v>
      </c>
      <c r="O105" s="176">
        <v>0</v>
      </c>
      <c r="P105" s="14" t="s">
        <v>34</v>
      </c>
      <c r="Q105" s="14" t="s">
        <v>34</v>
      </c>
      <c r="R105" s="190">
        <v>62</v>
      </c>
      <c r="S105" s="14" t="s">
        <v>34</v>
      </c>
      <c r="T105" s="14" t="s">
        <v>34</v>
      </c>
      <c r="U105" s="212">
        <v>1053</v>
      </c>
      <c r="V105" s="14" t="s">
        <v>34</v>
      </c>
      <c r="W105" s="14" t="s">
        <v>34</v>
      </c>
      <c r="X105" s="212">
        <v>1535</v>
      </c>
      <c r="Y105" s="14" t="s">
        <v>34</v>
      </c>
      <c r="Z105" s="14" t="s">
        <v>34</v>
      </c>
      <c r="AA105" s="212">
        <v>1535</v>
      </c>
      <c r="AB105" s="190" t="s">
        <v>34</v>
      </c>
      <c r="AC105" s="190" t="s">
        <v>34</v>
      </c>
      <c r="AD105" s="212">
        <v>1535</v>
      </c>
      <c r="AE105" s="14" t="s">
        <v>34</v>
      </c>
      <c r="AF105" s="14" t="s">
        <v>34</v>
      </c>
      <c r="AG105" s="212">
        <v>1660</v>
      </c>
      <c r="AH105" s="14" t="s">
        <v>34</v>
      </c>
      <c r="AI105" s="14" t="s">
        <v>34</v>
      </c>
      <c r="AJ105" s="212">
        <v>1769</v>
      </c>
      <c r="AK105" s="14" t="s">
        <v>34</v>
      </c>
      <c r="AL105" s="14" t="s">
        <v>34</v>
      </c>
      <c r="AM105" s="212">
        <v>1769</v>
      </c>
      <c r="AN105" s="288" t="s">
        <v>945</v>
      </c>
      <c r="AO105" s="15"/>
    </row>
    <row r="106" spans="1:43" ht="64.5" thickBot="1">
      <c r="A106" s="277" t="s">
        <v>35</v>
      </c>
      <c r="B106" s="576"/>
      <c r="C106" s="565"/>
      <c r="D106" s="576"/>
      <c r="E106" s="576"/>
      <c r="F106" s="576"/>
      <c r="G106" s="586"/>
      <c r="H106" s="586"/>
      <c r="I106" s="586"/>
      <c r="J106" s="13" t="s">
        <v>34</v>
      </c>
      <c r="K106" s="13" t="s">
        <v>34</v>
      </c>
      <c r="L106" s="190">
        <v>0</v>
      </c>
      <c r="M106" s="13" t="s">
        <v>34</v>
      </c>
      <c r="N106" s="13" t="s">
        <v>34</v>
      </c>
      <c r="O106" s="176">
        <v>0</v>
      </c>
      <c r="P106" s="14" t="s">
        <v>34</v>
      </c>
      <c r="Q106" s="14" t="s">
        <v>34</v>
      </c>
      <c r="R106" s="190">
        <v>0</v>
      </c>
      <c r="S106" s="14" t="s">
        <v>34</v>
      </c>
      <c r="T106" s="14" t="s">
        <v>34</v>
      </c>
      <c r="U106" s="190">
        <v>1</v>
      </c>
      <c r="V106" s="14" t="s">
        <v>34</v>
      </c>
      <c r="W106" s="14" t="s">
        <v>34</v>
      </c>
      <c r="X106" s="190">
        <v>103</v>
      </c>
      <c r="Y106" s="14" t="s">
        <v>34</v>
      </c>
      <c r="Z106" s="14" t="s">
        <v>34</v>
      </c>
      <c r="AA106" s="190">
        <v>880</v>
      </c>
      <c r="AB106" s="190" t="s">
        <v>34</v>
      </c>
      <c r="AC106" s="190" t="s">
        <v>34</v>
      </c>
      <c r="AD106" s="212">
        <v>1231</v>
      </c>
      <c r="AE106" s="14" t="s">
        <v>34</v>
      </c>
      <c r="AF106" s="14" t="s">
        <v>34</v>
      </c>
      <c r="AG106" s="212">
        <v>1437</v>
      </c>
      <c r="AH106" s="14" t="s">
        <v>34</v>
      </c>
      <c r="AI106" s="14" t="s">
        <v>34</v>
      </c>
      <c r="AJ106" s="212">
        <v>1538</v>
      </c>
      <c r="AK106" s="190"/>
      <c r="AL106" s="190"/>
      <c r="AM106" s="212">
        <v>1910</v>
      </c>
      <c r="AN106" s="190" t="s">
        <v>946</v>
      </c>
      <c r="AO106" s="17"/>
    </row>
    <row r="107" spans="1:43" ht="64.5" thickBot="1">
      <c r="A107" s="277" t="s">
        <v>27</v>
      </c>
      <c r="B107" s="576">
        <v>9</v>
      </c>
      <c r="C107" s="598" t="s">
        <v>90</v>
      </c>
      <c r="D107" s="576" t="s">
        <v>40</v>
      </c>
      <c r="E107" s="576" t="s">
        <v>31</v>
      </c>
      <c r="F107" s="576" t="s">
        <v>32</v>
      </c>
      <c r="G107" s="585" t="s">
        <v>33</v>
      </c>
      <c r="H107" s="585" t="s">
        <v>33</v>
      </c>
      <c r="I107" s="585">
        <v>315</v>
      </c>
      <c r="J107" s="13" t="s">
        <v>34</v>
      </c>
      <c r="K107" s="13" t="s">
        <v>34</v>
      </c>
      <c r="L107" s="190">
        <v>0</v>
      </c>
      <c r="M107" s="13" t="s">
        <v>34</v>
      </c>
      <c r="N107" s="13" t="s">
        <v>34</v>
      </c>
      <c r="O107" s="176">
        <v>0</v>
      </c>
      <c r="P107" s="14" t="s">
        <v>34</v>
      </c>
      <c r="Q107" s="14" t="s">
        <v>34</v>
      </c>
      <c r="R107" s="190">
        <v>3</v>
      </c>
      <c r="S107" s="14" t="s">
        <v>34</v>
      </c>
      <c r="T107" s="14" t="s">
        <v>34</v>
      </c>
      <c r="U107" s="190">
        <v>504</v>
      </c>
      <c r="V107" s="14" t="s">
        <v>34</v>
      </c>
      <c r="W107" s="14" t="s">
        <v>34</v>
      </c>
      <c r="X107" s="190">
        <v>566</v>
      </c>
      <c r="Y107" s="14" t="s">
        <v>34</v>
      </c>
      <c r="Z107" s="14" t="s">
        <v>34</v>
      </c>
      <c r="AA107" s="190">
        <v>566</v>
      </c>
      <c r="AB107" s="190" t="s">
        <v>34</v>
      </c>
      <c r="AC107" s="190" t="s">
        <v>34</v>
      </c>
      <c r="AD107" s="190">
        <v>566</v>
      </c>
      <c r="AE107" s="14" t="s">
        <v>34</v>
      </c>
      <c r="AF107" s="14" t="s">
        <v>34</v>
      </c>
      <c r="AG107" s="190">
        <v>566</v>
      </c>
      <c r="AH107" s="14" t="s">
        <v>34</v>
      </c>
      <c r="AI107" s="14" t="s">
        <v>34</v>
      </c>
      <c r="AJ107" s="212">
        <v>574</v>
      </c>
      <c r="AK107" s="14" t="s">
        <v>34</v>
      </c>
      <c r="AL107" s="14" t="s">
        <v>34</v>
      </c>
      <c r="AM107" s="212">
        <v>574</v>
      </c>
      <c r="AN107" s="288" t="s">
        <v>945</v>
      </c>
      <c r="AO107" s="15"/>
    </row>
    <row r="108" spans="1:43" ht="34.5" thickBot="1">
      <c r="A108" s="277" t="s">
        <v>35</v>
      </c>
      <c r="B108" s="576"/>
      <c r="C108" s="599"/>
      <c r="D108" s="576"/>
      <c r="E108" s="576"/>
      <c r="F108" s="576"/>
      <c r="G108" s="586"/>
      <c r="H108" s="586"/>
      <c r="I108" s="586"/>
      <c r="J108" s="13" t="s">
        <v>34</v>
      </c>
      <c r="K108" s="13" t="s">
        <v>34</v>
      </c>
      <c r="L108" s="190">
        <v>0</v>
      </c>
      <c r="M108" s="13" t="s">
        <v>34</v>
      </c>
      <c r="N108" s="13" t="s">
        <v>34</v>
      </c>
      <c r="O108" s="176">
        <v>0</v>
      </c>
      <c r="P108" s="14" t="s">
        <v>34</v>
      </c>
      <c r="Q108" s="14" t="s">
        <v>34</v>
      </c>
      <c r="R108" s="190">
        <v>0</v>
      </c>
      <c r="S108" s="14" t="s">
        <v>34</v>
      </c>
      <c r="T108" s="14" t="s">
        <v>34</v>
      </c>
      <c r="U108" s="190">
        <v>0</v>
      </c>
      <c r="V108" s="14" t="s">
        <v>34</v>
      </c>
      <c r="W108" s="14" t="s">
        <v>34</v>
      </c>
      <c r="X108" s="190">
        <v>35</v>
      </c>
      <c r="Y108" s="14" t="s">
        <v>34</v>
      </c>
      <c r="Z108" s="14" t="s">
        <v>34</v>
      </c>
      <c r="AA108" s="190">
        <v>289</v>
      </c>
      <c r="AB108" s="190" t="s">
        <v>34</v>
      </c>
      <c r="AC108" s="190" t="s">
        <v>34</v>
      </c>
      <c r="AD108" s="212">
        <v>520</v>
      </c>
      <c r="AE108" s="14" t="s">
        <v>34</v>
      </c>
      <c r="AF108" s="14" t="s">
        <v>34</v>
      </c>
      <c r="AG108" s="212">
        <v>576</v>
      </c>
      <c r="AH108" s="14" t="s">
        <v>34</v>
      </c>
      <c r="AI108" s="14" t="s">
        <v>34</v>
      </c>
      <c r="AJ108" s="212">
        <v>576</v>
      </c>
      <c r="AK108" s="190"/>
      <c r="AL108" s="190"/>
      <c r="AM108" s="190">
        <v>584</v>
      </c>
      <c r="AN108" s="190" t="s">
        <v>410</v>
      </c>
      <c r="AO108" s="17"/>
    </row>
    <row r="109" spans="1:43" ht="36" customHeight="1" thickBot="1"/>
    <row r="110" spans="1:43" ht="13.5" thickBot="1">
      <c r="A110" s="234" t="s">
        <v>1</v>
      </c>
      <c r="B110" s="279" t="s">
        <v>79</v>
      </c>
      <c r="C110" s="551" t="s">
        <v>80</v>
      </c>
      <c r="D110" s="551"/>
      <c r="E110" s="551"/>
      <c r="F110" s="551"/>
      <c r="G110" s="551"/>
      <c r="H110" s="551"/>
      <c r="I110" s="551"/>
      <c r="J110" s="551"/>
      <c r="K110" s="551"/>
      <c r="L110" s="551"/>
      <c r="M110" s="551"/>
      <c r="N110" s="551"/>
      <c r="O110" s="552"/>
    </row>
    <row r="111" spans="1:43" ht="26.25" customHeight="1" thickBot="1">
      <c r="A111" s="234" t="s">
        <v>4</v>
      </c>
      <c r="B111" s="280" t="s">
        <v>91</v>
      </c>
      <c r="C111" s="570" t="s">
        <v>423</v>
      </c>
      <c r="D111" s="570"/>
      <c r="E111" s="570"/>
      <c r="F111" s="570"/>
      <c r="G111" s="570"/>
      <c r="H111" s="570"/>
      <c r="I111" s="570"/>
      <c r="J111" s="570"/>
      <c r="K111" s="570"/>
      <c r="L111" s="570"/>
      <c r="M111" s="570"/>
      <c r="N111" s="570"/>
      <c r="O111" s="571"/>
    </row>
    <row r="112" spans="1:43" ht="13.5" thickBot="1"/>
    <row r="113" spans="1:43" s="11" customFormat="1" ht="42.75" thickBot="1">
      <c r="A113" s="192"/>
      <c r="B113" s="250" t="s">
        <v>7</v>
      </c>
      <c r="C113" s="192" t="s">
        <v>8</v>
      </c>
      <c r="D113" s="192" t="s">
        <v>9</v>
      </c>
      <c r="E113" s="192" t="s">
        <v>10</v>
      </c>
      <c r="F113" s="192" t="s">
        <v>11</v>
      </c>
      <c r="G113" s="559" t="s">
        <v>12</v>
      </c>
      <c r="H113" s="592"/>
      <c r="I113" s="593"/>
      <c r="J113" s="550" t="s">
        <v>13</v>
      </c>
      <c r="K113" s="550"/>
      <c r="L113" s="550"/>
      <c r="M113" s="550" t="s">
        <v>14</v>
      </c>
      <c r="N113" s="550"/>
      <c r="O113" s="550"/>
      <c r="P113" s="550" t="s">
        <v>15</v>
      </c>
      <c r="Q113" s="550"/>
      <c r="R113" s="550"/>
      <c r="S113" s="550" t="s">
        <v>16</v>
      </c>
      <c r="T113" s="550"/>
      <c r="U113" s="550"/>
      <c r="V113" s="550" t="s">
        <v>17</v>
      </c>
      <c r="W113" s="550"/>
      <c r="X113" s="550"/>
      <c r="Y113" s="550" t="s">
        <v>18</v>
      </c>
      <c r="Z113" s="550"/>
      <c r="AA113" s="550"/>
      <c r="AB113" s="550" t="s">
        <v>19</v>
      </c>
      <c r="AC113" s="550"/>
      <c r="AD113" s="550"/>
      <c r="AE113" s="550" t="s">
        <v>20</v>
      </c>
      <c r="AF113" s="550"/>
      <c r="AG113" s="550"/>
      <c r="AH113" s="550" t="s">
        <v>21</v>
      </c>
      <c r="AI113" s="550"/>
      <c r="AJ113" s="550"/>
      <c r="AK113" s="550" t="s">
        <v>22</v>
      </c>
      <c r="AL113" s="550"/>
      <c r="AM113" s="550"/>
      <c r="AN113" s="192" t="s">
        <v>474</v>
      </c>
      <c r="AO113" s="9"/>
      <c r="AQ113" s="4"/>
    </row>
    <row r="114" spans="1:43" ht="13.5" thickBot="1">
      <c r="A114" s="190"/>
      <c r="B114" s="565"/>
      <c r="C114" s="565"/>
      <c r="D114" s="565"/>
      <c r="E114" s="565"/>
      <c r="F114" s="565"/>
      <c r="G114" s="565"/>
      <c r="H114" s="565"/>
      <c r="I114" s="565"/>
      <c r="J114" s="565"/>
      <c r="K114" s="565"/>
      <c r="L114" s="565"/>
      <c r="M114" s="565"/>
      <c r="N114" s="565"/>
      <c r="O114" s="565"/>
      <c r="P114" s="565"/>
      <c r="Q114" s="565"/>
      <c r="R114" s="565"/>
      <c r="S114" s="565"/>
      <c r="T114" s="565"/>
      <c r="U114" s="565"/>
      <c r="V114" s="565"/>
      <c r="W114" s="565"/>
      <c r="X114" s="565"/>
      <c r="Y114" s="565"/>
      <c r="Z114" s="565"/>
      <c r="AA114" s="565"/>
      <c r="AB114" s="565"/>
      <c r="AC114" s="565"/>
      <c r="AD114" s="565"/>
      <c r="AE114" s="565"/>
      <c r="AF114" s="565"/>
      <c r="AG114" s="565"/>
      <c r="AH114" s="565"/>
      <c r="AI114" s="565"/>
      <c r="AJ114" s="565"/>
      <c r="AK114" s="565"/>
      <c r="AL114" s="565"/>
      <c r="AM114" s="565"/>
      <c r="AN114" s="565"/>
    </row>
    <row r="115" spans="1:43" ht="13.5" thickBot="1">
      <c r="A115" s="190"/>
      <c r="B115" s="176"/>
      <c r="C115" s="190"/>
      <c r="D115" s="176"/>
      <c r="E115" s="176"/>
      <c r="F115" s="176"/>
      <c r="G115" s="176" t="s">
        <v>24</v>
      </c>
      <c r="H115" s="176" t="s">
        <v>25</v>
      </c>
      <c r="I115" s="176" t="s">
        <v>26</v>
      </c>
      <c r="J115" s="211" t="s">
        <v>24</v>
      </c>
      <c r="K115" s="211" t="s">
        <v>25</v>
      </c>
      <c r="L115" s="190" t="s">
        <v>26</v>
      </c>
      <c r="M115" s="211" t="s">
        <v>24</v>
      </c>
      <c r="N115" s="211" t="s">
        <v>25</v>
      </c>
      <c r="O115" s="176" t="s">
        <v>26</v>
      </c>
      <c r="P115" s="212" t="s">
        <v>24</v>
      </c>
      <c r="Q115" s="212" t="s">
        <v>25</v>
      </c>
      <c r="R115" s="190" t="s">
        <v>26</v>
      </c>
      <c r="S115" s="212" t="s">
        <v>24</v>
      </c>
      <c r="T115" s="212" t="s">
        <v>25</v>
      </c>
      <c r="U115" s="190" t="s">
        <v>26</v>
      </c>
      <c r="V115" s="190" t="s">
        <v>24</v>
      </c>
      <c r="W115" s="190" t="s">
        <v>25</v>
      </c>
      <c r="X115" s="190" t="s">
        <v>26</v>
      </c>
      <c r="Y115" s="190" t="s">
        <v>24</v>
      </c>
      <c r="Z115" s="190" t="s">
        <v>25</v>
      </c>
      <c r="AA115" s="190" t="s">
        <v>26</v>
      </c>
      <c r="AB115" s="190" t="s">
        <v>24</v>
      </c>
      <c r="AC115" s="190" t="s">
        <v>25</v>
      </c>
      <c r="AD115" s="212" t="s">
        <v>26</v>
      </c>
      <c r="AE115" s="190" t="s">
        <v>24</v>
      </c>
      <c r="AF115" s="190" t="s">
        <v>25</v>
      </c>
      <c r="AG115" s="190" t="s">
        <v>26</v>
      </c>
      <c r="AH115" s="190" t="s">
        <v>24</v>
      </c>
      <c r="AI115" s="190" t="s">
        <v>25</v>
      </c>
      <c r="AJ115" s="190" t="s">
        <v>26</v>
      </c>
      <c r="AK115" s="190" t="s">
        <v>24</v>
      </c>
      <c r="AL115" s="190" t="s">
        <v>25</v>
      </c>
      <c r="AM115" s="190" t="s">
        <v>26</v>
      </c>
      <c r="AN115" s="190"/>
    </row>
    <row r="116" spans="1:43" ht="77.25" thickBot="1">
      <c r="A116" s="277" t="s">
        <v>27</v>
      </c>
      <c r="B116" s="576" t="s">
        <v>42</v>
      </c>
      <c r="C116" s="565" t="s">
        <v>43</v>
      </c>
      <c r="D116" s="576" t="s">
        <v>44</v>
      </c>
      <c r="E116" s="576" t="s">
        <v>31</v>
      </c>
      <c r="F116" s="576" t="s">
        <v>32</v>
      </c>
      <c r="G116" s="585" t="s">
        <v>33</v>
      </c>
      <c r="H116" s="585" t="s">
        <v>33</v>
      </c>
      <c r="I116" s="585">
        <v>132</v>
      </c>
      <c r="J116" s="13" t="s">
        <v>34</v>
      </c>
      <c r="K116" s="13" t="s">
        <v>34</v>
      </c>
      <c r="L116" s="190">
        <v>0</v>
      </c>
      <c r="M116" s="13" t="s">
        <v>34</v>
      </c>
      <c r="N116" s="13" t="s">
        <v>34</v>
      </c>
      <c r="O116" s="176">
        <v>0</v>
      </c>
      <c r="P116" s="14" t="s">
        <v>34</v>
      </c>
      <c r="Q116" s="14" t="s">
        <v>34</v>
      </c>
      <c r="R116" s="212">
        <v>84</v>
      </c>
      <c r="S116" s="14" t="s">
        <v>34</v>
      </c>
      <c r="T116" s="14" t="s">
        <v>34</v>
      </c>
      <c r="U116" s="190">
        <v>107</v>
      </c>
      <c r="V116" s="14" t="s">
        <v>34</v>
      </c>
      <c r="W116" s="14" t="s">
        <v>34</v>
      </c>
      <c r="X116" s="190">
        <v>108</v>
      </c>
      <c r="Y116" s="14" t="s">
        <v>34</v>
      </c>
      <c r="Z116" s="14" t="s">
        <v>34</v>
      </c>
      <c r="AA116" s="190">
        <v>108</v>
      </c>
      <c r="AB116" s="190" t="s">
        <v>34</v>
      </c>
      <c r="AC116" s="190" t="s">
        <v>34</v>
      </c>
      <c r="AD116" s="212">
        <v>108</v>
      </c>
      <c r="AE116" s="14" t="s">
        <v>34</v>
      </c>
      <c r="AF116" s="14" t="s">
        <v>34</v>
      </c>
      <c r="AG116" s="190">
        <v>108</v>
      </c>
      <c r="AH116" s="14" t="s">
        <v>34</v>
      </c>
      <c r="AI116" s="14" t="s">
        <v>34</v>
      </c>
      <c r="AJ116" s="190">
        <v>108</v>
      </c>
      <c r="AK116" s="14" t="s">
        <v>34</v>
      </c>
      <c r="AL116" s="14" t="s">
        <v>34</v>
      </c>
      <c r="AM116" s="190">
        <v>108</v>
      </c>
      <c r="AN116" s="190" t="s">
        <v>915</v>
      </c>
      <c r="AO116" s="15"/>
      <c r="AP116" s="16"/>
    </row>
    <row r="117" spans="1:43" ht="51.75" thickBot="1">
      <c r="A117" s="277" t="s">
        <v>35</v>
      </c>
      <c r="B117" s="576"/>
      <c r="C117" s="565"/>
      <c r="D117" s="576"/>
      <c r="E117" s="576"/>
      <c r="F117" s="576"/>
      <c r="G117" s="586"/>
      <c r="H117" s="586"/>
      <c r="I117" s="586"/>
      <c r="J117" s="13" t="s">
        <v>34</v>
      </c>
      <c r="K117" s="13" t="s">
        <v>34</v>
      </c>
      <c r="L117" s="190">
        <v>0</v>
      </c>
      <c r="M117" s="13" t="s">
        <v>34</v>
      </c>
      <c r="N117" s="13" t="s">
        <v>34</v>
      </c>
      <c r="O117" s="176">
        <v>0</v>
      </c>
      <c r="P117" s="14" t="s">
        <v>34</v>
      </c>
      <c r="Q117" s="14" t="s">
        <v>34</v>
      </c>
      <c r="R117" s="212">
        <v>2</v>
      </c>
      <c r="S117" s="14" t="s">
        <v>34</v>
      </c>
      <c r="T117" s="14" t="s">
        <v>34</v>
      </c>
      <c r="U117" s="190">
        <v>23</v>
      </c>
      <c r="V117" s="14" t="s">
        <v>34</v>
      </c>
      <c r="W117" s="14" t="s">
        <v>34</v>
      </c>
      <c r="X117" s="190">
        <v>35</v>
      </c>
      <c r="Y117" s="14" t="s">
        <v>34</v>
      </c>
      <c r="Z117" s="14" t="s">
        <v>34</v>
      </c>
      <c r="AA117" s="190">
        <v>63</v>
      </c>
      <c r="AB117" s="190" t="s">
        <v>34</v>
      </c>
      <c r="AC117" s="190" t="s">
        <v>34</v>
      </c>
      <c r="AD117" s="212">
        <v>78</v>
      </c>
      <c r="AE117" s="14" t="s">
        <v>34</v>
      </c>
      <c r="AF117" s="14" t="s">
        <v>34</v>
      </c>
      <c r="AG117" s="190">
        <v>87</v>
      </c>
      <c r="AH117" s="14" t="s">
        <v>34</v>
      </c>
      <c r="AI117" s="14" t="s">
        <v>34</v>
      </c>
      <c r="AJ117" s="190">
        <v>105</v>
      </c>
      <c r="AK117" s="14" t="s">
        <v>34</v>
      </c>
      <c r="AL117" s="14" t="s">
        <v>34</v>
      </c>
      <c r="AM117" s="190">
        <v>115</v>
      </c>
      <c r="AN117" s="190" t="s">
        <v>947</v>
      </c>
      <c r="AO117" s="17"/>
    </row>
    <row r="118" spans="1:43" ht="78.75" customHeight="1" thickBot="1">
      <c r="A118" s="277" t="s">
        <v>27</v>
      </c>
      <c r="B118" s="576" t="s">
        <v>86</v>
      </c>
      <c r="C118" s="565" t="s">
        <v>92</v>
      </c>
      <c r="D118" s="576" t="s">
        <v>88</v>
      </c>
      <c r="E118" s="576" t="s">
        <v>31</v>
      </c>
      <c r="F118" s="576" t="s">
        <v>32</v>
      </c>
      <c r="G118" s="585" t="s">
        <v>33</v>
      </c>
      <c r="H118" s="585" t="s">
        <v>33</v>
      </c>
      <c r="I118" s="587">
        <v>1980</v>
      </c>
      <c r="J118" s="13" t="s">
        <v>34</v>
      </c>
      <c r="K118" s="13" t="s">
        <v>34</v>
      </c>
      <c r="L118" s="190">
        <v>0</v>
      </c>
      <c r="M118" s="13" t="s">
        <v>34</v>
      </c>
      <c r="N118" s="13" t="s">
        <v>34</v>
      </c>
      <c r="O118" s="176">
        <v>0</v>
      </c>
      <c r="P118" s="14" t="s">
        <v>34</v>
      </c>
      <c r="Q118" s="14" t="s">
        <v>34</v>
      </c>
      <c r="R118" s="214">
        <v>4108.17</v>
      </c>
      <c r="S118" s="43" t="s">
        <v>34</v>
      </c>
      <c r="T118" s="43" t="s">
        <v>34</v>
      </c>
      <c r="U118" s="214">
        <v>7034.7400000000007</v>
      </c>
      <c r="V118" s="43" t="s">
        <v>34</v>
      </c>
      <c r="W118" s="43" t="s">
        <v>34</v>
      </c>
      <c r="X118" s="214">
        <v>7238.2800000000007</v>
      </c>
      <c r="Y118" s="43" t="s">
        <v>34</v>
      </c>
      <c r="Z118" s="43" t="s">
        <v>34</v>
      </c>
      <c r="AA118" s="214">
        <v>7238.2800000000007</v>
      </c>
      <c r="AB118" s="214" t="s">
        <v>34</v>
      </c>
      <c r="AC118" s="214" t="s">
        <v>34</v>
      </c>
      <c r="AD118" s="214">
        <v>7238.2800000000007</v>
      </c>
      <c r="AE118" s="14" t="s">
        <v>34</v>
      </c>
      <c r="AF118" s="14" t="s">
        <v>34</v>
      </c>
      <c r="AG118" s="214">
        <v>7238.2800000000007</v>
      </c>
      <c r="AH118" s="14" t="s">
        <v>34</v>
      </c>
      <c r="AI118" s="14" t="s">
        <v>34</v>
      </c>
      <c r="AJ118" s="214">
        <v>7238.2800000000007</v>
      </c>
      <c r="AK118" s="14" t="s">
        <v>34</v>
      </c>
      <c r="AL118" s="14" t="s">
        <v>34</v>
      </c>
      <c r="AM118" s="214">
        <v>7238.2800000000007</v>
      </c>
      <c r="AN118" s="289" t="s">
        <v>948</v>
      </c>
      <c r="AO118" s="15"/>
    </row>
    <row r="119" spans="1:43" ht="51.75" thickBot="1">
      <c r="A119" s="277" t="s">
        <v>35</v>
      </c>
      <c r="B119" s="576"/>
      <c r="C119" s="565"/>
      <c r="D119" s="576"/>
      <c r="E119" s="576"/>
      <c r="F119" s="576"/>
      <c r="G119" s="586"/>
      <c r="H119" s="586"/>
      <c r="I119" s="588"/>
      <c r="J119" s="13" t="s">
        <v>34</v>
      </c>
      <c r="K119" s="13" t="s">
        <v>34</v>
      </c>
      <c r="L119" s="190">
        <v>0</v>
      </c>
      <c r="M119" s="13" t="s">
        <v>34</v>
      </c>
      <c r="N119" s="13" t="s">
        <v>34</v>
      </c>
      <c r="O119" s="176">
        <v>0</v>
      </c>
      <c r="P119" s="14" t="s">
        <v>34</v>
      </c>
      <c r="Q119" s="14" t="s">
        <v>34</v>
      </c>
      <c r="R119" s="212">
        <v>0</v>
      </c>
      <c r="S119" s="43" t="s">
        <v>34</v>
      </c>
      <c r="T119" s="43" t="s">
        <v>34</v>
      </c>
      <c r="U119" s="214">
        <v>756</v>
      </c>
      <c r="V119" s="43" t="s">
        <v>34</v>
      </c>
      <c r="W119" s="43" t="s">
        <v>34</v>
      </c>
      <c r="X119" s="214">
        <v>2251.16</v>
      </c>
      <c r="Y119" s="43" t="s">
        <v>34</v>
      </c>
      <c r="Z119" s="43" t="s">
        <v>34</v>
      </c>
      <c r="AA119" s="214">
        <v>6761.1</v>
      </c>
      <c r="AB119" s="214" t="s">
        <v>34</v>
      </c>
      <c r="AC119" s="214" t="s">
        <v>34</v>
      </c>
      <c r="AD119" s="214">
        <v>6826.4</v>
      </c>
      <c r="AE119" s="14" t="s">
        <v>34</v>
      </c>
      <c r="AF119" s="14" t="s">
        <v>34</v>
      </c>
      <c r="AG119" s="214">
        <v>6826.4</v>
      </c>
      <c r="AH119" s="14" t="s">
        <v>34</v>
      </c>
      <c r="AI119" s="14" t="s">
        <v>34</v>
      </c>
      <c r="AJ119" s="214">
        <v>7106.25</v>
      </c>
      <c r="AK119" s="14" t="s">
        <v>34</v>
      </c>
      <c r="AL119" s="14" t="s">
        <v>34</v>
      </c>
      <c r="AM119" s="214">
        <v>12566.41</v>
      </c>
      <c r="AN119" s="289" t="s">
        <v>949</v>
      </c>
      <c r="AO119" s="17"/>
    </row>
    <row r="120" spans="1:43" ht="61.5" customHeight="1" thickBot="1">
      <c r="A120" s="277" t="s">
        <v>27</v>
      </c>
      <c r="B120" s="576">
        <v>10</v>
      </c>
      <c r="C120" s="565" t="s">
        <v>93</v>
      </c>
      <c r="D120" s="576" t="s">
        <v>94</v>
      </c>
      <c r="E120" s="576" t="s">
        <v>31</v>
      </c>
      <c r="F120" s="576" t="s">
        <v>32</v>
      </c>
      <c r="G120" s="585" t="s">
        <v>33</v>
      </c>
      <c r="H120" s="585" t="s">
        <v>33</v>
      </c>
      <c r="I120" s="587">
        <v>93128</v>
      </c>
      <c r="J120" s="13" t="s">
        <v>34</v>
      </c>
      <c r="K120" s="13" t="s">
        <v>34</v>
      </c>
      <c r="L120" s="190">
        <v>0</v>
      </c>
      <c r="M120" s="13" t="s">
        <v>34</v>
      </c>
      <c r="N120" s="13" t="s">
        <v>34</v>
      </c>
      <c r="O120" s="176">
        <v>0</v>
      </c>
      <c r="P120" s="14" t="s">
        <v>34</v>
      </c>
      <c r="Q120" s="14" t="s">
        <v>34</v>
      </c>
      <c r="R120" s="212">
        <v>74378.36</v>
      </c>
      <c r="S120" s="14" t="s">
        <v>34</v>
      </c>
      <c r="T120" s="14" t="s">
        <v>34</v>
      </c>
      <c r="U120" s="212">
        <v>124489.3</v>
      </c>
      <c r="V120" s="14" t="s">
        <v>34</v>
      </c>
      <c r="W120" s="14" t="s">
        <v>34</v>
      </c>
      <c r="X120" s="212">
        <v>126148</v>
      </c>
      <c r="Y120" s="14" t="s">
        <v>34</v>
      </c>
      <c r="Z120" s="14" t="s">
        <v>34</v>
      </c>
      <c r="AA120" s="212">
        <v>126148</v>
      </c>
      <c r="AB120" s="190" t="s">
        <v>34</v>
      </c>
      <c r="AC120" s="190" t="s">
        <v>34</v>
      </c>
      <c r="AD120" s="212">
        <v>126148</v>
      </c>
      <c r="AE120" s="14" t="s">
        <v>34</v>
      </c>
      <c r="AF120" s="14" t="s">
        <v>34</v>
      </c>
      <c r="AG120" s="212">
        <v>126148</v>
      </c>
      <c r="AH120" s="14" t="s">
        <v>34</v>
      </c>
      <c r="AI120" s="14" t="s">
        <v>34</v>
      </c>
      <c r="AJ120" s="212">
        <v>126148</v>
      </c>
      <c r="AK120" s="14" t="s">
        <v>34</v>
      </c>
      <c r="AL120" s="14" t="s">
        <v>34</v>
      </c>
      <c r="AM120" s="212">
        <v>126148</v>
      </c>
      <c r="AN120" s="190" t="s">
        <v>950</v>
      </c>
      <c r="AO120" s="15"/>
    </row>
    <row r="121" spans="1:43" ht="94.5" customHeight="1" thickBot="1">
      <c r="A121" s="277" t="s">
        <v>35</v>
      </c>
      <c r="B121" s="576"/>
      <c r="C121" s="565"/>
      <c r="D121" s="576"/>
      <c r="E121" s="576"/>
      <c r="F121" s="576"/>
      <c r="G121" s="586"/>
      <c r="H121" s="586"/>
      <c r="I121" s="588"/>
      <c r="J121" s="13" t="s">
        <v>34</v>
      </c>
      <c r="K121" s="13" t="s">
        <v>34</v>
      </c>
      <c r="L121" s="190">
        <v>0</v>
      </c>
      <c r="M121" s="13" t="s">
        <v>34</v>
      </c>
      <c r="N121" s="13" t="s">
        <v>34</v>
      </c>
      <c r="O121" s="176">
        <v>0</v>
      </c>
      <c r="P121" s="14" t="s">
        <v>34</v>
      </c>
      <c r="Q121" s="14" t="s">
        <v>34</v>
      </c>
      <c r="R121" s="212">
        <v>0</v>
      </c>
      <c r="S121" s="14" t="s">
        <v>34</v>
      </c>
      <c r="T121" s="14" t="s">
        <v>34</v>
      </c>
      <c r="U121" s="212">
        <v>7711</v>
      </c>
      <c r="V121" s="14" t="s">
        <v>34</v>
      </c>
      <c r="W121" s="14" t="s">
        <v>34</v>
      </c>
      <c r="X121" s="212">
        <v>27178</v>
      </c>
      <c r="Y121" s="14" t="s">
        <v>34</v>
      </c>
      <c r="Z121" s="14" t="s">
        <v>34</v>
      </c>
      <c r="AA121" s="212">
        <v>72235</v>
      </c>
      <c r="AB121" s="190" t="s">
        <v>34</v>
      </c>
      <c r="AC121" s="190" t="s">
        <v>34</v>
      </c>
      <c r="AD121" s="212">
        <v>81885</v>
      </c>
      <c r="AE121" s="14" t="s">
        <v>34</v>
      </c>
      <c r="AF121" s="14" t="s">
        <v>34</v>
      </c>
      <c r="AG121" s="212">
        <v>101600</v>
      </c>
      <c r="AH121" s="14" t="s">
        <v>34</v>
      </c>
      <c r="AI121" s="14" t="s">
        <v>34</v>
      </c>
      <c r="AJ121" s="212">
        <v>132064</v>
      </c>
      <c r="AK121" s="14" t="s">
        <v>34</v>
      </c>
      <c r="AL121" s="14" t="s">
        <v>34</v>
      </c>
      <c r="AM121" s="212">
        <v>147423</v>
      </c>
      <c r="AN121" s="190" t="s">
        <v>951</v>
      </c>
      <c r="AO121" s="17"/>
    </row>
    <row r="122" spans="1:43" ht="32.25" customHeight="1" thickBot="1"/>
    <row r="123" spans="1:43" ht="13.5" thickBot="1">
      <c r="A123" s="234" t="s">
        <v>1</v>
      </c>
      <c r="B123" s="279" t="s">
        <v>79</v>
      </c>
      <c r="C123" s="551" t="s">
        <v>80</v>
      </c>
      <c r="D123" s="551"/>
      <c r="E123" s="551"/>
      <c r="F123" s="551"/>
      <c r="G123" s="551"/>
      <c r="H123" s="551"/>
      <c r="I123" s="551"/>
      <c r="J123" s="551"/>
      <c r="K123" s="551"/>
      <c r="L123" s="551"/>
      <c r="M123" s="551"/>
      <c r="N123" s="551"/>
      <c r="O123" s="552"/>
    </row>
    <row r="124" spans="1:43" ht="58.5" customHeight="1" thickBot="1">
      <c r="A124" s="234" t="s">
        <v>4</v>
      </c>
      <c r="B124" s="280" t="s">
        <v>95</v>
      </c>
      <c r="C124" s="548" t="s">
        <v>424</v>
      </c>
      <c r="D124" s="548"/>
      <c r="E124" s="548"/>
      <c r="F124" s="548"/>
      <c r="G124" s="548"/>
      <c r="H124" s="548"/>
      <c r="I124" s="548"/>
      <c r="J124" s="548"/>
      <c r="K124" s="548"/>
      <c r="L124" s="548"/>
      <c r="M124" s="548"/>
      <c r="N124" s="548"/>
      <c r="O124" s="549"/>
    </row>
    <row r="125" spans="1:43" ht="13.5" thickBot="1"/>
    <row r="126" spans="1:43" s="11" customFormat="1" ht="42.75" thickBot="1">
      <c r="A126" s="192"/>
      <c r="B126" s="250" t="s">
        <v>7</v>
      </c>
      <c r="C126" s="192" t="s">
        <v>8</v>
      </c>
      <c r="D126" s="192" t="s">
        <v>9</v>
      </c>
      <c r="E126" s="192" t="s">
        <v>10</v>
      </c>
      <c r="F126" s="192" t="s">
        <v>11</v>
      </c>
      <c r="G126" s="559" t="s">
        <v>12</v>
      </c>
      <c r="H126" s="592"/>
      <c r="I126" s="593"/>
      <c r="J126" s="550" t="s">
        <v>13</v>
      </c>
      <c r="K126" s="550"/>
      <c r="L126" s="550"/>
      <c r="M126" s="550" t="s">
        <v>14</v>
      </c>
      <c r="N126" s="550"/>
      <c r="O126" s="550"/>
      <c r="P126" s="550" t="s">
        <v>15</v>
      </c>
      <c r="Q126" s="550"/>
      <c r="R126" s="550"/>
      <c r="S126" s="550" t="s">
        <v>16</v>
      </c>
      <c r="T126" s="550"/>
      <c r="U126" s="550"/>
      <c r="V126" s="550" t="s">
        <v>17</v>
      </c>
      <c r="W126" s="550"/>
      <c r="X126" s="550"/>
      <c r="Y126" s="550" t="s">
        <v>18</v>
      </c>
      <c r="Z126" s="550"/>
      <c r="AA126" s="550"/>
      <c r="AB126" s="550" t="s">
        <v>19</v>
      </c>
      <c r="AC126" s="550"/>
      <c r="AD126" s="550"/>
      <c r="AE126" s="550" t="s">
        <v>20</v>
      </c>
      <c r="AF126" s="550"/>
      <c r="AG126" s="550"/>
      <c r="AH126" s="550" t="s">
        <v>21</v>
      </c>
      <c r="AI126" s="550"/>
      <c r="AJ126" s="550"/>
      <c r="AK126" s="550" t="s">
        <v>22</v>
      </c>
      <c r="AL126" s="550"/>
      <c r="AM126" s="550"/>
      <c r="AN126" s="192" t="s">
        <v>474</v>
      </c>
      <c r="AO126" s="9"/>
      <c r="AQ126" s="4"/>
    </row>
    <row r="127" spans="1:43" ht="13.5" thickBot="1">
      <c r="A127" s="190"/>
      <c r="B127" s="565"/>
      <c r="C127" s="565"/>
      <c r="D127" s="565"/>
      <c r="E127" s="565"/>
      <c r="F127" s="565"/>
      <c r="G127" s="565"/>
      <c r="H127" s="565"/>
      <c r="I127" s="565"/>
      <c r="J127" s="565"/>
      <c r="K127" s="565"/>
      <c r="L127" s="565"/>
      <c r="M127" s="565"/>
      <c r="N127" s="565"/>
      <c r="O127" s="565"/>
      <c r="P127" s="565"/>
      <c r="Q127" s="565"/>
      <c r="R127" s="565"/>
      <c r="S127" s="565"/>
      <c r="T127" s="565"/>
      <c r="U127" s="565"/>
      <c r="V127" s="565"/>
      <c r="W127" s="565"/>
      <c r="X127" s="565"/>
      <c r="Y127" s="565"/>
      <c r="Z127" s="565"/>
      <c r="AA127" s="565"/>
      <c r="AB127" s="565"/>
      <c r="AC127" s="565"/>
      <c r="AD127" s="565"/>
      <c r="AE127" s="565"/>
      <c r="AF127" s="565"/>
      <c r="AG127" s="565"/>
      <c r="AH127" s="565"/>
      <c r="AI127" s="565"/>
      <c r="AJ127" s="565"/>
      <c r="AK127" s="565"/>
      <c r="AL127" s="565"/>
      <c r="AM127" s="565"/>
      <c r="AN127" s="565"/>
    </row>
    <row r="128" spans="1:43" ht="13.5" thickBot="1">
      <c r="A128" s="190"/>
      <c r="B128" s="176"/>
      <c r="C128" s="190"/>
      <c r="D128" s="176"/>
      <c r="E128" s="176"/>
      <c r="F128" s="176"/>
      <c r="G128" s="176" t="s">
        <v>24</v>
      </c>
      <c r="H128" s="176" t="s">
        <v>25</v>
      </c>
      <c r="I128" s="176" t="s">
        <v>26</v>
      </c>
      <c r="J128" s="211" t="s">
        <v>24</v>
      </c>
      <c r="K128" s="211" t="s">
        <v>25</v>
      </c>
      <c r="L128" s="190" t="s">
        <v>26</v>
      </c>
      <c r="M128" s="211" t="s">
        <v>24</v>
      </c>
      <c r="N128" s="211" t="s">
        <v>25</v>
      </c>
      <c r="O128" s="176" t="s">
        <v>26</v>
      </c>
      <c r="P128" s="212" t="s">
        <v>24</v>
      </c>
      <c r="Q128" s="212" t="s">
        <v>25</v>
      </c>
      <c r="R128" s="190" t="s">
        <v>26</v>
      </c>
      <c r="S128" s="212" t="s">
        <v>24</v>
      </c>
      <c r="T128" s="212" t="s">
        <v>25</v>
      </c>
      <c r="U128" s="190" t="s">
        <v>26</v>
      </c>
      <c r="V128" s="190" t="s">
        <v>24</v>
      </c>
      <c r="W128" s="190" t="s">
        <v>25</v>
      </c>
      <c r="X128" s="190" t="s">
        <v>26</v>
      </c>
      <c r="Y128" s="190" t="s">
        <v>24</v>
      </c>
      <c r="Z128" s="190" t="s">
        <v>25</v>
      </c>
      <c r="AA128" s="190" t="s">
        <v>26</v>
      </c>
      <c r="AB128" s="190" t="s">
        <v>24</v>
      </c>
      <c r="AC128" s="190" t="s">
        <v>25</v>
      </c>
      <c r="AD128" s="212" t="s">
        <v>26</v>
      </c>
      <c r="AE128" s="190" t="s">
        <v>24</v>
      </c>
      <c r="AF128" s="190" t="s">
        <v>25</v>
      </c>
      <c r="AG128" s="190" t="s">
        <v>26</v>
      </c>
      <c r="AH128" s="190" t="s">
        <v>24</v>
      </c>
      <c r="AI128" s="190" t="s">
        <v>25</v>
      </c>
      <c r="AJ128" s="190" t="s">
        <v>26</v>
      </c>
      <c r="AK128" s="190" t="s">
        <v>24</v>
      </c>
      <c r="AL128" s="190" t="s">
        <v>25</v>
      </c>
      <c r="AM128" s="190" t="s">
        <v>26</v>
      </c>
      <c r="AN128" s="190"/>
    </row>
    <row r="129" spans="1:43" ht="90" customHeight="1" thickBot="1">
      <c r="A129" s="277" t="s">
        <v>27</v>
      </c>
      <c r="B129" s="576" t="s">
        <v>96</v>
      </c>
      <c r="C129" s="565" t="s">
        <v>97</v>
      </c>
      <c r="D129" s="576" t="s">
        <v>98</v>
      </c>
      <c r="E129" s="576" t="s">
        <v>31</v>
      </c>
      <c r="F129" s="576" t="s">
        <v>32</v>
      </c>
      <c r="G129" s="585" t="s">
        <v>33</v>
      </c>
      <c r="H129" s="585" t="s">
        <v>33</v>
      </c>
      <c r="I129" s="587">
        <v>6565</v>
      </c>
      <c r="J129" s="13" t="s">
        <v>34</v>
      </c>
      <c r="K129" s="13" t="s">
        <v>34</v>
      </c>
      <c r="L129" s="190">
        <v>0</v>
      </c>
      <c r="M129" s="13" t="s">
        <v>34</v>
      </c>
      <c r="N129" s="13" t="s">
        <v>34</v>
      </c>
      <c r="O129" s="176">
        <v>0</v>
      </c>
      <c r="P129" s="14" t="s">
        <v>34</v>
      </c>
      <c r="Q129" s="14" t="s">
        <v>34</v>
      </c>
      <c r="R129" s="190">
        <v>152</v>
      </c>
      <c r="S129" s="14" t="s">
        <v>34</v>
      </c>
      <c r="T129" s="14" t="s">
        <v>34</v>
      </c>
      <c r="U129" s="212">
        <v>8993</v>
      </c>
      <c r="V129" s="14" t="s">
        <v>34</v>
      </c>
      <c r="W129" s="14" t="s">
        <v>34</v>
      </c>
      <c r="X129" s="212">
        <v>9613</v>
      </c>
      <c r="Y129" s="14" t="s">
        <v>34</v>
      </c>
      <c r="Z129" s="14" t="s">
        <v>34</v>
      </c>
      <c r="AA129" s="212">
        <v>9643</v>
      </c>
      <c r="AB129" s="190" t="s">
        <v>34</v>
      </c>
      <c r="AC129" s="190" t="s">
        <v>34</v>
      </c>
      <c r="AD129" s="212">
        <v>9643</v>
      </c>
      <c r="AE129" s="14" t="s">
        <v>34</v>
      </c>
      <c r="AF129" s="14" t="s">
        <v>34</v>
      </c>
      <c r="AG129" s="212">
        <v>9851</v>
      </c>
      <c r="AH129" s="14" t="s">
        <v>34</v>
      </c>
      <c r="AI129" s="14" t="s">
        <v>34</v>
      </c>
      <c r="AJ129" s="212">
        <v>9862</v>
      </c>
      <c r="AK129" s="14" t="s">
        <v>34</v>
      </c>
      <c r="AL129" s="14" t="s">
        <v>34</v>
      </c>
      <c r="AM129" s="212">
        <v>9862</v>
      </c>
      <c r="AN129" s="190" t="s">
        <v>952</v>
      </c>
      <c r="AO129" s="15"/>
      <c r="AP129" s="16"/>
    </row>
    <row r="130" spans="1:43" ht="64.5" thickBot="1">
      <c r="A130" s="277" t="s">
        <v>35</v>
      </c>
      <c r="B130" s="576"/>
      <c r="C130" s="565"/>
      <c r="D130" s="576"/>
      <c r="E130" s="576"/>
      <c r="F130" s="576"/>
      <c r="G130" s="586"/>
      <c r="H130" s="586"/>
      <c r="I130" s="588"/>
      <c r="J130" s="13" t="s">
        <v>34</v>
      </c>
      <c r="K130" s="13" t="s">
        <v>34</v>
      </c>
      <c r="L130" s="190">
        <v>0</v>
      </c>
      <c r="M130" s="13" t="s">
        <v>34</v>
      </c>
      <c r="N130" s="13" t="s">
        <v>34</v>
      </c>
      <c r="O130" s="176">
        <v>0</v>
      </c>
      <c r="P130" s="14" t="s">
        <v>34</v>
      </c>
      <c r="Q130" s="14" t="s">
        <v>34</v>
      </c>
      <c r="R130" s="190">
        <v>0</v>
      </c>
      <c r="S130" s="14" t="s">
        <v>34</v>
      </c>
      <c r="T130" s="14" t="s">
        <v>34</v>
      </c>
      <c r="U130" s="190">
        <v>31</v>
      </c>
      <c r="V130" s="14" t="s">
        <v>34</v>
      </c>
      <c r="W130" s="14" t="s">
        <v>34</v>
      </c>
      <c r="X130" s="212">
        <v>1080</v>
      </c>
      <c r="Y130" s="14" t="s">
        <v>34</v>
      </c>
      <c r="Z130" s="14" t="s">
        <v>34</v>
      </c>
      <c r="AA130" s="212">
        <v>5580</v>
      </c>
      <c r="AB130" s="190" t="s">
        <v>34</v>
      </c>
      <c r="AC130" s="190" t="s">
        <v>34</v>
      </c>
      <c r="AD130" s="212">
        <v>9625</v>
      </c>
      <c r="AE130" s="14" t="s">
        <v>34</v>
      </c>
      <c r="AF130" s="14" t="s">
        <v>34</v>
      </c>
      <c r="AG130" s="212">
        <v>11245</v>
      </c>
      <c r="AH130" s="14" t="s">
        <v>34</v>
      </c>
      <c r="AI130" s="14" t="s">
        <v>34</v>
      </c>
      <c r="AJ130" s="212">
        <v>11391</v>
      </c>
      <c r="AK130" s="14" t="s">
        <v>34</v>
      </c>
      <c r="AL130" s="14" t="s">
        <v>34</v>
      </c>
      <c r="AM130" s="212">
        <v>12026</v>
      </c>
      <c r="AN130" s="190" t="s">
        <v>953</v>
      </c>
      <c r="AO130" s="17"/>
    </row>
    <row r="131" spans="1:43" ht="69.75" customHeight="1" thickBot="1">
      <c r="A131" s="277" t="s">
        <v>27</v>
      </c>
      <c r="B131" s="576" t="s">
        <v>99</v>
      </c>
      <c r="C131" s="565" t="s">
        <v>100</v>
      </c>
      <c r="D131" s="576" t="s">
        <v>101</v>
      </c>
      <c r="E131" s="576" t="s">
        <v>31</v>
      </c>
      <c r="F131" s="576" t="s">
        <v>32</v>
      </c>
      <c r="G131" s="585" t="s">
        <v>33</v>
      </c>
      <c r="H131" s="585" t="s">
        <v>33</v>
      </c>
      <c r="I131" s="587">
        <v>75471865</v>
      </c>
      <c r="J131" s="13" t="s">
        <v>34</v>
      </c>
      <c r="K131" s="13" t="s">
        <v>34</v>
      </c>
      <c r="L131" s="190">
        <v>0</v>
      </c>
      <c r="M131" s="13" t="s">
        <v>34</v>
      </c>
      <c r="N131" s="13" t="s">
        <v>34</v>
      </c>
      <c r="O131" s="176">
        <v>0</v>
      </c>
      <c r="P131" s="14" t="s">
        <v>34</v>
      </c>
      <c r="Q131" s="14" t="s">
        <v>34</v>
      </c>
      <c r="R131" s="190">
        <v>0</v>
      </c>
      <c r="S131" s="14" t="s">
        <v>34</v>
      </c>
      <c r="T131" s="14" t="s">
        <v>34</v>
      </c>
      <c r="U131" s="212">
        <v>91562036</v>
      </c>
      <c r="V131" s="14" t="s">
        <v>34</v>
      </c>
      <c r="W131" s="14" t="s">
        <v>34</v>
      </c>
      <c r="X131" s="212">
        <v>106536691</v>
      </c>
      <c r="Y131" s="14" t="s">
        <v>34</v>
      </c>
      <c r="Z131" s="14" t="s">
        <v>34</v>
      </c>
      <c r="AA131" s="212">
        <v>107401223</v>
      </c>
      <c r="AB131" s="190" t="s">
        <v>34</v>
      </c>
      <c r="AC131" s="190" t="s">
        <v>34</v>
      </c>
      <c r="AD131" s="212">
        <v>108743336</v>
      </c>
      <c r="AE131" s="14" t="s">
        <v>34</v>
      </c>
      <c r="AF131" s="14" t="s">
        <v>34</v>
      </c>
      <c r="AG131" s="212">
        <v>125447171</v>
      </c>
      <c r="AH131" s="14" t="s">
        <v>34</v>
      </c>
      <c r="AI131" s="14" t="s">
        <v>34</v>
      </c>
      <c r="AJ131" s="212">
        <v>145698414</v>
      </c>
      <c r="AK131" s="14" t="s">
        <v>34</v>
      </c>
      <c r="AL131" s="14" t="s">
        <v>34</v>
      </c>
      <c r="AM131" s="212">
        <v>145698414</v>
      </c>
      <c r="AN131" s="190" t="s">
        <v>954</v>
      </c>
      <c r="AO131" s="15"/>
    </row>
    <row r="132" spans="1:43" ht="34.5" thickBot="1">
      <c r="A132" s="277" t="s">
        <v>35</v>
      </c>
      <c r="B132" s="576"/>
      <c r="C132" s="565"/>
      <c r="D132" s="576"/>
      <c r="E132" s="576"/>
      <c r="F132" s="576"/>
      <c r="G132" s="586"/>
      <c r="H132" s="586"/>
      <c r="I132" s="588"/>
      <c r="J132" s="13" t="s">
        <v>34</v>
      </c>
      <c r="K132" s="190" t="s">
        <v>34</v>
      </c>
      <c r="L132" s="13">
        <v>0</v>
      </c>
      <c r="M132" s="13" t="s">
        <v>34</v>
      </c>
      <c r="N132" s="176" t="s">
        <v>34</v>
      </c>
      <c r="O132" s="14">
        <v>0</v>
      </c>
      <c r="P132" s="14" t="s">
        <v>34</v>
      </c>
      <c r="Q132" s="190" t="s">
        <v>34</v>
      </c>
      <c r="R132" s="14">
        <v>0</v>
      </c>
      <c r="S132" s="14" t="s">
        <v>34</v>
      </c>
      <c r="T132" s="212" t="s">
        <v>34</v>
      </c>
      <c r="U132" s="14">
        <v>0</v>
      </c>
      <c r="V132" s="14" t="s">
        <v>34</v>
      </c>
      <c r="W132" s="212" t="s">
        <v>34</v>
      </c>
      <c r="X132" s="14">
        <v>4130639</v>
      </c>
      <c r="Y132" s="14" t="s">
        <v>34</v>
      </c>
      <c r="Z132" s="212" t="s">
        <v>34</v>
      </c>
      <c r="AA132" s="212">
        <v>31261507</v>
      </c>
      <c r="AB132" s="190" t="s">
        <v>34</v>
      </c>
      <c r="AC132" s="212" t="s">
        <v>34</v>
      </c>
      <c r="AD132" s="14">
        <v>70919502</v>
      </c>
      <c r="AE132" s="14" t="s">
        <v>34</v>
      </c>
      <c r="AF132" s="212" t="s">
        <v>34</v>
      </c>
      <c r="AG132" s="14">
        <v>94499561</v>
      </c>
      <c r="AH132" s="14" t="s">
        <v>34</v>
      </c>
      <c r="AI132" s="212" t="s">
        <v>34</v>
      </c>
      <c r="AJ132" s="14">
        <v>97899822</v>
      </c>
      <c r="AK132" s="14" t="s">
        <v>34</v>
      </c>
      <c r="AL132" s="212" t="s">
        <v>34</v>
      </c>
      <c r="AM132" s="212">
        <v>142460351</v>
      </c>
      <c r="AN132" s="190" t="s">
        <v>410</v>
      </c>
      <c r="AO132" s="17"/>
    </row>
    <row r="133" spans="1:43" ht="70.5" customHeight="1" thickBot="1">
      <c r="A133" s="277" t="s">
        <v>27</v>
      </c>
      <c r="B133" s="576" t="s">
        <v>86</v>
      </c>
      <c r="C133" s="565" t="s">
        <v>92</v>
      </c>
      <c r="D133" s="576" t="s">
        <v>102</v>
      </c>
      <c r="E133" s="576" t="s">
        <v>31</v>
      </c>
      <c r="F133" s="576" t="s">
        <v>32</v>
      </c>
      <c r="G133" s="585" t="s">
        <v>33</v>
      </c>
      <c r="H133" s="585" t="s">
        <v>33</v>
      </c>
      <c r="I133" s="587">
        <v>25813</v>
      </c>
      <c r="J133" s="13" t="s">
        <v>34</v>
      </c>
      <c r="K133" s="13" t="s">
        <v>34</v>
      </c>
      <c r="L133" s="190">
        <v>0</v>
      </c>
      <c r="M133" s="13" t="s">
        <v>34</v>
      </c>
      <c r="N133" s="13" t="s">
        <v>34</v>
      </c>
      <c r="O133" s="176">
        <v>0</v>
      </c>
      <c r="P133" s="14" t="s">
        <v>34</v>
      </c>
      <c r="Q133" s="14" t="s">
        <v>34</v>
      </c>
      <c r="R133" s="190">
        <v>351</v>
      </c>
      <c r="S133" s="14" t="s">
        <v>34</v>
      </c>
      <c r="T133" s="14" t="s">
        <v>34</v>
      </c>
      <c r="U133" s="214">
        <v>43063.81</v>
      </c>
      <c r="V133" s="14" t="s">
        <v>34</v>
      </c>
      <c r="W133" s="14" t="s">
        <v>34</v>
      </c>
      <c r="X133" s="214">
        <v>49556.62</v>
      </c>
      <c r="Y133" s="14" t="s">
        <v>34</v>
      </c>
      <c r="Z133" s="14" t="s">
        <v>34</v>
      </c>
      <c r="AA133" s="214">
        <v>52268.419999999984</v>
      </c>
      <c r="AB133" s="190" t="s">
        <v>34</v>
      </c>
      <c r="AC133" s="190" t="s">
        <v>34</v>
      </c>
      <c r="AD133" s="214">
        <v>87158.319999999978</v>
      </c>
      <c r="AE133" s="14" t="s">
        <v>34</v>
      </c>
      <c r="AF133" s="14" t="s">
        <v>34</v>
      </c>
      <c r="AG133" s="214">
        <v>95822.319999999978</v>
      </c>
      <c r="AH133" s="14" t="s">
        <v>34</v>
      </c>
      <c r="AI133" s="14" t="s">
        <v>34</v>
      </c>
      <c r="AJ133" s="214">
        <v>116987.99999999996</v>
      </c>
      <c r="AK133" s="14" t="s">
        <v>34</v>
      </c>
      <c r="AL133" s="14" t="s">
        <v>34</v>
      </c>
      <c r="AM133" s="214">
        <v>116987.99999999996</v>
      </c>
      <c r="AN133" s="190" t="s">
        <v>955</v>
      </c>
      <c r="AO133" s="15"/>
      <c r="AP133" s="23"/>
    </row>
    <row r="134" spans="1:43" ht="34.5" thickBot="1">
      <c r="A134" s="277" t="s">
        <v>35</v>
      </c>
      <c r="B134" s="576"/>
      <c r="C134" s="565"/>
      <c r="D134" s="576"/>
      <c r="E134" s="576"/>
      <c r="F134" s="576"/>
      <c r="G134" s="586"/>
      <c r="H134" s="586"/>
      <c r="I134" s="588"/>
      <c r="J134" s="13" t="s">
        <v>34</v>
      </c>
      <c r="K134" s="13" t="s">
        <v>34</v>
      </c>
      <c r="L134" s="190">
        <v>0</v>
      </c>
      <c r="M134" s="13" t="s">
        <v>34</v>
      </c>
      <c r="N134" s="13" t="s">
        <v>34</v>
      </c>
      <c r="O134" s="176">
        <v>0</v>
      </c>
      <c r="P134" s="14" t="s">
        <v>34</v>
      </c>
      <c r="Q134" s="14" t="s">
        <v>34</v>
      </c>
      <c r="R134" s="190">
        <v>0</v>
      </c>
      <c r="S134" s="14" t="s">
        <v>34</v>
      </c>
      <c r="T134" s="14" t="s">
        <v>34</v>
      </c>
      <c r="U134" s="190">
        <v>14.78</v>
      </c>
      <c r="V134" s="14" t="s">
        <v>34</v>
      </c>
      <c r="W134" s="14" t="s">
        <v>34</v>
      </c>
      <c r="X134" s="212">
        <v>861</v>
      </c>
      <c r="Y134" s="14" t="s">
        <v>34</v>
      </c>
      <c r="Z134" s="14" t="s">
        <v>34</v>
      </c>
      <c r="AA134" s="212">
        <v>11706</v>
      </c>
      <c r="AB134" s="190" t="s">
        <v>34</v>
      </c>
      <c r="AC134" s="190" t="s">
        <v>34</v>
      </c>
      <c r="AD134" s="212">
        <v>33205</v>
      </c>
      <c r="AE134" s="14" t="s">
        <v>34</v>
      </c>
      <c r="AF134" s="14" t="s">
        <v>34</v>
      </c>
      <c r="AG134" s="214">
        <v>45585.14</v>
      </c>
      <c r="AH134" s="14" t="s">
        <v>34</v>
      </c>
      <c r="AI134" s="14" t="s">
        <v>34</v>
      </c>
      <c r="AJ134" s="214">
        <v>52060.049999999981</v>
      </c>
      <c r="AK134" s="14" t="s">
        <v>34</v>
      </c>
      <c r="AL134" s="14" t="s">
        <v>34</v>
      </c>
      <c r="AM134" s="214">
        <v>112336.12999999996</v>
      </c>
      <c r="AN134" s="190" t="s">
        <v>410</v>
      </c>
      <c r="AO134" s="17"/>
    </row>
    <row r="135" spans="1:43" ht="151.5" customHeight="1" thickBot="1">
      <c r="A135" s="277" t="s">
        <v>27</v>
      </c>
      <c r="B135" s="576">
        <v>10</v>
      </c>
      <c r="C135" s="565" t="s">
        <v>93</v>
      </c>
      <c r="D135" s="576" t="s">
        <v>103</v>
      </c>
      <c r="E135" s="576" t="s">
        <v>31</v>
      </c>
      <c r="F135" s="576" t="s">
        <v>32</v>
      </c>
      <c r="G135" s="585" t="s">
        <v>33</v>
      </c>
      <c r="H135" s="585" t="s">
        <v>33</v>
      </c>
      <c r="I135" s="587">
        <v>992239</v>
      </c>
      <c r="J135" s="13" t="s">
        <v>34</v>
      </c>
      <c r="K135" s="13" t="s">
        <v>34</v>
      </c>
      <c r="L135" s="190">
        <v>0</v>
      </c>
      <c r="M135" s="13" t="s">
        <v>34</v>
      </c>
      <c r="N135" s="13" t="s">
        <v>34</v>
      </c>
      <c r="O135" s="176">
        <v>0</v>
      </c>
      <c r="P135" s="14" t="s">
        <v>34</v>
      </c>
      <c r="Q135" s="14" t="s">
        <v>34</v>
      </c>
      <c r="R135" s="212">
        <v>25978</v>
      </c>
      <c r="S135" s="14" t="s">
        <v>34</v>
      </c>
      <c r="T135" s="14" t="s">
        <v>34</v>
      </c>
      <c r="U135" s="212">
        <v>958901</v>
      </c>
      <c r="V135" s="14" t="s">
        <v>34</v>
      </c>
      <c r="W135" s="14" t="s">
        <v>34</v>
      </c>
      <c r="X135" s="212">
        <v>1068471</v>
      </c>
      <c r="Y135" s="14" t="s">
        <v>34</v>
      </c>
      <c r="Z135" s="14" t="s">
        <v>34</v>
      </c>
      <c r="AA135" s="212">
        <v>1070690</v>
      </c>
      <c r="AB135" s="190" t="s">
        <v>34</v>
      </c>
      <c r="AC135" s="190" t="s">
        <v>34</v>
      </c>
      <c r="AD135" s="212">
        <v>1075046</v>
      </c>
      <c r="AE135" s="14" t="s">
        <v>34</v>
      </c>
      <c r="AF135" s="14" t="s">
        <v>34</v>
      </c>
      <c r="AG135" s="212">
        <v>1176966</v>
      </c>
      <c r="AH135" s="14" t="s">
        <v>34</v>
      </c>
      <c r="AI135" s="14" t="s">
        <v>34</v>
      </c>
      <c r="AJ135" s="212">
        <v>1285297</v>
      </c>
      <c r="AK135" s="14" t="s">
        <v>34</v>
      </c>
      <c r="AL135" s="14" t="s">
        <v>34</v>
      </c>
      <c r="AM135" s="212">
        <v>1286394</v>
      </c>
      <c r="AN135" s="190" t="s">
        <v>956</v>
      </c>
      <c r="AO135" s="15"/>
    </row>
    <row r="136" spans="1:43" ht="51.75" thickBot="1">
      <c r="A136" s="277" t="s">
        <v>35</v>
      </c>
      <c r="B136" s="576"/>
      <c r="C136" s="565"/>
      <c r="D136" s="576"/>
      <c r="E136" s="576"/>
      <c r="F136" s="576"/>
      <c r="G136" s="586"/>
      <c r="H136" s="586"/>
      <c r="I136" s="588"/>
      <c r="J136" s="13" t="s">
        <v>34</v>
      </c>
      <c r="K136" s="13" t="s">
        <v>34</v>
      </c>
      <c r="L136" s="190">
        <v>0</v>
      </c>
      <c r="M136" s="13" t="s">
        <v>34</v>
      </c>
      <c r="N136" s="13" t="s">
        <v>34</v>
      </c>
      <c r="O136" s="176">
        <v>0</v>
      </c>
      <c r="P136" s="14" t="s">
        <v>34</v>
      </c>
      <c r="Q136" s="14" t="s">
        <v>34</v>
      </c>
      <c r="R136" s="190">
        <v>0</v>
      </c>
      <c r="S136" s="14" t="s">
        <v>34</v>
      </c>
      <c r="T136" s="14" t="s">
        <v>34</v>
      </c>
      <c r="U136" s="212">
        <v>14157</v>
      </c>
      <c r="V136" s="14" t="s">
        <v>34</v>
      </c>
      <c r="W136" s="14" t="s">
        <v>34</v>
      </c>
      <c r="X136" s="212">
        <v>186285</v>
      </c>
      <c r="Y136" s="14" t="s">
        <v>34</v>
      </c>
      <c r="Z136" s="14" t="s">
        <v>34</v>
      </c>
      <c r="AA136" s="212">
        <v>639589</v>
      </c>
      <c r="AB136" s="190" t="s">
        <v>34</v>
      </c>
      <c r="AC136" s="190" t="s">
        <v>34</v>
      </c>
      <c r="AD136" s="212">
        <v>1006369</v>
      </c>
      <c r="AE136" s="14" t="s">
        <v>34</v>
      </c>
      <c r="AF136" s="14" t="s">
        <v>34</v>
      </c>
      <c r="AG136" s="212">
        <v>1125737</v>
      </c>
      <c r="AH136" s="14" t="s">
        <v>34</v>
      </c>
      <c r="AI136" s="14" t="s">
        <v>34</v>
      </c>
      <c r="AJ136" s="212">
        <v>1148336</v>
      </c>
      <c r="AK136" s="14" t="s">
        <v>34</v>
      </c>
      <c r="AL136" s="14" t="s">
        <v>34</v>
      </c>
      <c r="AM136" s="212">
        <v>1374860</v>
      </c>
      <c r="AN136" s="190" t="s">
        <v>957</v>
      </c>
      <c r="AO136" s="17"/>
    </row>
    <row r="137" spans="1:43" ht="153" customHeight="1" thickBot="1">
      <c r="A137" s="277" t="s">
        <v>27</v>
      </c>
      <c r="B137" s="576">
        <v>11</v>
      </c>
      <c r="C137" s="565" t="s">
        <v>104</v>
      </c>
      <c r="D137" s="576" t="s">
        <v>40</v>
      </c>
      <c r="E137" s="576" t="s">
        <v>31</v>
      </c>
      <c r="F137" s="576" t="s">
        <v>32</v>
      </c>
      <c r="G137" s="585" t="s">
        <v>33</v>
      </c>
      <c r="H137" s="585" t="s">
        <v>33</v>
      </c>
      <c r="I137" s="587">
        <v>1420</v>
      </c>
      <c r="J137" s="13" t="s">
        <v>34</v>
      </c>
      <c r="K137" s="13" t="s">
        <v>34</v>
      </c>
      <c r="L137" s="190">
        <v>0</v>
      </c>
      <c r="M137" s="13" t="s">
        <v>34</v>
      </c>
      <c r="N137" s="13" t="s">
        <v>34</v>
      </c>
      <c r="O137" s="176">
        <v>0</v>
      </c>
      <c r="P137" s="14" t="s">
        <v>34</v>
      </c>
      <c r="Q137" s="14" t="s">
        <v>34</v>
      </c>
      <c r="R137" s="212">
        <v>0</v>
      </c>
      <c r="S137" s="14" t="s">
        <v>34</v>
      </c>
      <c r="T137" s="14" t="s">
        <v>34</v>
      </c>
      <c r="U137" s="4">
        <v>686</v>
      </c>
      <c r="V137" s="14" t="s">
        <v>34</v>
      </c>
      <c r="W137" s="14" t="s">
        <v>34</v>
      </c>
      <c r="X137" s="212">
        <v>696</v>
      </c>
      <c r="Y137" s="14" t="s">
        <v>34</v>
      </c>
      <c r="Z137" s="14" t="s">
        <v>34</v>
      </c>
      <c r="AA137" s="212">
        <v>1160</v>
      </c>
      <c r="AB137" s="190" t="s">
        <v>34</v>
      </c>
      <c r="AC137" s="190" t="s">
        <v>34</v>
      </c>
      <c r="AD137" s="212">
        <v>10688</v>
      </c>
      <c r="AE137" s="14" t="s">
        <v>34</v>
      </c>
      <c r="AF137" s="14" t="s">
        <v>34</v>
      </c>
      <c r="AG137" s="212">
        <v>11201</v>
      </c>
      <c r="AH137" s="14" t="s">
        <v>34</v>
      </c>
      <c r="AI137" s="14" t="s">
        <v>34</v>
      </c>
      <c r="AJ137" s="212">
        <v>11243</v>
      </c>
      <c r="AK137" s="14" t="s">
        <v>34</v>
      </c>
      <c r="AL137" s="14" t="s">
        <v>34</v>
      </c>
      <c r="AM137" s="212">
        <v>11244</v>
      </c>
      <c r="AN137" s="190" t="s">
        <v>958</v>
      </c>
      <c r="AO137" s="15"/>
    </row>
    <row r="138" spans="1:43" ht="51.75" thickBot="1">
      <c r="A138" s="277" t="s">
        <v>35</v>
      </c>
      <c r="B138" s="576"/>
      <c r="C138" s="565"/>
      <c r="D138" s="576"/>
      <c r="E138" s="576"/>
      <c r="F138" s="576"/>
      <c r="G138" s="586"/>
      <c r="H138" s="586"/>
      <c r="I138" s="588"/>
      <c r="J138" s="13" t="s">
        <v>34</v>
      </c>
      <c r="K138" s="13" t="s">
        <v>34</v>
      </c>
      <c r="L138" s="190">
        <v>0</v>
      </c>
      <c r="M138" s="13" t="s">
        <v>34</v>
      </c>
      <c r="N138" s="13" t="s">
        <v>34</v>
      </c>
      <c r="O138" s="176">
        <v>0</v>
      </c>
      <c r="P138" s="14" t="s">
        <v>34</v>
      </c>
      <c r="Q138" s="14" t="s">
        <v>34</v>
      </c>
      <c r="R138" s="190">
        <v>0</v>
      </c>
      <c r="S138" s="14" t="s">
        <v>34</v>
      </c>
      <c r="T138" s="14" t="s">
        <v>34</v>
      </c>
      <c r="U138" s="212">
        <v>0</v>
      </c>
      <c r="V138" s="14" t="s">
        <v>34</v>
      </c>
      <c r="W138" s="14" t="s">
        <v>34</v>
      </c>
      <c r="X138" s="212">
        <v>55</v>
      </c>
      <c r="Y138" s="14" t="s">
        <v>34</v>
      </c>
      <c r="Z138" s="14" t="s">
        <v>34</v>
      </c>
      <c r="AA138" s="190">
        <v>218</v>
      </c>
      <c r="AB138" s="190" t="s">
        <v>34</v>
      </c>
      <c r="AC138" s="190" t="s">
        <v>34</v>
      </c>
      <c r="AD138" s="212">
        <v>780</v>
      </c>
      <c r="AE138" s="14" t="s">
        <v>34</v>
      </c>
      <c r="AF138" s="14" t="s">
        <v>34</v>
      </c>
      <c r="AG138" s="212">
        <v>2842</v>
      </c>
      <c r="AH138" s="14" t="s">
        <v>34</v>
      </c>
      <c r="AI138" s="14" t="s">
        <v>34</v>
      </c>
      <c r="AJ138" s="212">
        <v>6262</v>
      </c>
      <c r="AK138" s="14" t="s">
        <v>34</v>
      </c>
      <c r="AL138" s="14" t="s">
        <v>34</v>
      </c>
      <c r="AM138" s="212">
        <v>11339</v>
      </c>
      <c r="AN138" s="190" t="s">
        <v>959</v>
      </c>
      <c r="AO138" s="17"/>
    </row>
    <row r="139" spans="1:43" ht="29.25" customHeight="1" thickBot="1"/>
    <row r="140" spans="1:43" ht="13.5" thickBot="1">
      <c r="A140" s="234" t="s">
        <v>1</v>
      </c>
      <c r="B140" s="279" t="s">
        <v>79</v>
      </c>
      <c r="C140" s="551" t="s">
        <v>80</v>
      </c>
      <c r="D140" s="551"/>
      <c r="E140" s="551"/>
      <c r="F140" s="551"/>
      <c r="G140" s="551"/>
      <c r="H140" s="551"/>
      <c r="I140" s="551"/>
      <c r="J140" s="551"/>
      <c r="K140" s="551"/>
      <c r="L140" s="551"/>
      <c r="M140" s="551"/>
      <c r="N140" s="551"/>
      <c r="O140" s="552"/>
    </row>
    <row r="141" spans="1:43" ht="55.5" customHeight="1" thickBot="1">
      <c r="A141" s="234" t="s">
        <v>4</v>
      </c>
      <c r="B141" s="280" t="s">
        <v>105</v>
      </c>
      <c r="C141" s="548" t="s">
        <v>106</v>
      </c>
      <c r="D141" s="548"/>
      <c r="E141" s="548"/>
      <c r="F141" s="548"/>
      <c r="G141" s="548"/>
      <c r="H141" s="548"/>
      <c r="I141" s="548"/>
      <c r="J141" s="548"/>
      <c r="K141" s="548"/>
      <c r="L141" s="548"/>
      <c r="M141" s="548"/>
      <c r="N141" s="548"/>
      <c r="O141" s="549"/>
    </row>
    <row r="142" spans="1:43" ht="13.5" thickBot="1"/>
    <row r="143" spans="1:43" s="11" customFormat="1" ht="42.75" thickBot="1">
      <c r="A143" s="192"/>
      <c r="B143" s="250" t="s">
        <v>7</v>
      </c>
      <c r="C143" s="192" t="s">
        <v>8</v>
      </c>
      <c r="D143" s="192" t="s">
        <v>9</v>
      </c>
      <c r="E143" s="192" t="s">
        <v>10</v>
      </c>
      <c r="F143" s="192" t="s">
        <v>11</v>
      </c>
      <c r="G143" s="559" t="s">
        <v>12</v>
      </c>
      <c r="H143" s="592"/>
      <c r="I143" s="593"/>
      <c r="J143" s="550" t="s">
        <v>13</v>
      </c>
      <c r="K143" s="550"/>
      <c r="L143" s="550"/>
      <c r="M143" s="550" t="s">
        <v>14</v>
      </c>
      <c r="N143" s="550"/>
      <c r="O143" s="550"/>
      <c r="P143" s="550" t="s">
        <v>15</v>
      </c>
      <c r="Q143" s="550"/>
      <c r="R143" s="550"/>
      <c r="S143" s="550" t="s">
        <v>16</v>
      </c>
      <c r="T143" s="550"/>
      <c r="U143" s="550"/>
      <c r="V143" s="550" t="s">
        <v>17</v>
      </c>
      <c r="W143" s="550"/>
      <c r="X143" s="550"/>
      <c r="Y143" s="550" t="s">
        <v>18</v>
      </c>
      <c r="Z143" s="550"/>
      <c r="AA143" s="550"/>
      <c r="AB143" s="550" t="s">
        <v>19</v>
      </c>
      <c r="AC143" s="550"/>
      <c r="AD143" s="550"/>
      <c r="AE143" s="550" t="s">
        <v>20</v>
      </c>
      <c r="AF143" s="550"/>
      <c r="AG143" s="550"/>
      <c r="AH143" s="550" t="s">
        <v>21</v>
      </c>
      <c r="AI143" s="550"/>
      <c r="AJ143" s="550"/>
      <c r="AK143" s="550" t="s">
        <v>22</v>
      </c>
      <c r="AL143" s="550"/>
      <c r="AM143" s="550"/>
      <c r="AN143" s="192" t="s">
        <v>474</v>
      </c>
      <c r="AO143" s="9"/>
      <c r="AQ143" s="4"/>
    </row>
    <row r="144" spans="1:43" ht="13.5" thickBot="1">
      <c r="A144" s="190"/>
      <c r="B144" s="565"/>
      <c r="C144" s="565"/>
      <c r="D144" s="565"/>
      <c r="E144" s="565"/>
      <c r="F144" s="565"/>
      <c r="G144" s="565"/>
      <c r="H144" s="565"/>
      <c r="I144" s="565"/>
      <c r="J144" s="565"/>
      <c r="K144" s="565"/>
      <c r="L144" s="565"/>
      <c r="M144" s="565"/>
      <c r="N144" s="565"/>
      <c r="O144" s="565"/>
      <c r="P144" s="565"/>
      <c r="Q144" s="565"/>
      <c r="R144" s="565"/>
      <c r="S144" s="565"/>
      <c r="T144" s="565"/>
      <c r="U144" s="565"/>
      <c r="V144" s="565"/>
      <c r="W144" s="565"/>
      <c r="X144" s="565"/>
      <c r="Y144" s="565"/>
      <c r="Z144" s="565"/>
      <c r="AA144" s="565"/>
      <c r="AB144" s="565"/>
      <c r="AC144" s="565"/>
      <c r="AD144" s="565"/>
      <c r="AE144" s="565"/>
      <c r="AF144" s="565"/>
      <c r="AG144" s="565"/>
      <c r="AH144" s="565"/>
      <c r="AI144" s="565"/>
      <c r="AJ144" s="565"/>
      <c r="AK144" s="565"/>
      <c r="AL144" s="565"/>
      <c r="AM144" s="565"/>
      <c r="AN144" s="565"/>
    </row>
    <row r="145" spans="1:43" ht="12" customHeight="1" thickBot="1">
      <c r="A145" s="190"/>
      <c r="B145" s="176"/>
      <c r="C145" s="190"/>
      <c r="D145" s="176"/>
      <c r="E145" s="176"/>
      <c r="F145" s="176"/>
      <c r="G145" s="176" t="s">
        <v>24</v>
      </c>
      <c r="H145" s="176" t="s">
        <v>25</v>
      </c>
      <c r="I145" s="176" t="s">
        <v>26</v>
      </c>
      <c r="J145" s="211" t="s">
        <v>24</v>
      </c>
      <c r="K145" s="211" t="s">
        <v>25</v>
      </c>
      <c r="L145" s="190" t="s">
        <v>26</v>
      </c>
      <c r="M145" s="211" t="s">
        <v>24</v>
      </c>
      <c r="N145" s="211" t="s">
        <v>25</v>
      </c>
      <c r="O145" s="176" t="s">
        <v>26</v>
      </c>
      <c r="P145" s="212" t="s">
        <v>24</v>
      </c>
      <c r="Q145" s="212" t="s">
        <v>25</v>
      </c>
      <c r="R145" s="190" t="s">
        <v>26</v>
      </c>
      <c r="S145" s="212" t="s">
        <v>24</v>
      </c>
      <c r="T145" s="212" t="s">
        <v>25</v>
      </c>
      <c r="U145" s="190" t="s">
        <v>26</v>
      </c>
      <c r="V145" s="190" t="s">
        <v>24</v>
      </c>
      <c r="W145" s="190" t="s">
        <v>25</v>
      </c>
      <c r="X145" s="190" t="s">
        <v>26</v>
      </c>
      <c r="Y145" s="190" t="s">
        <v>24</v>
      </c>
      <c r="Z145" s="190" t="s">
        <v>25</v>
      </c>
      <c r="AA145" s="190" t="s">
        <v>26</v>
      </c>
      <c r="AB145" s="190" t="s">
        <v>24</v>
      </c>
      <c r="AC145" s="190" t="s">
        <v>25</v>
      </c>
      <c r="AD145" s="212" t="s">
        <v>26</v>
      </c>
      <c r="AE145" s="190" t="s">
        <v>24</v>
      </c>
      <c r="AF145" s="190" t="s">
        <v>25</v>
      </c>
      <c r="AG145" s="190" t="s">
        <v>26</v>
      </c>
      <c r="AH145" s="190" t="s">
        <v>24</v>
      </c>
      <c r="AI145" s="190" t="s">
        <v>25</v>
      </c>
      <c r="AJ145" s="190" t="s">
        <v>26</v>
      </c>
      <c r="AK145" s="190" t="s">
        <v>24</v>
      </c>
      <c r="AL145" s="190" t="s">
        <v>25</v>
      </c>
      <c r="AM145" s="190" t="s">
        <v>26</v>
      </c>
      <c r="AN145" s="190"/>
    </row>
    <row r="146" spans="1:43" ht="98.25" customHeight="1" thickBot="1">
      <c r="A146" s="277" t="s">
        <v>27</v>
      </c>
      <c r="B146" s="576" t="s">
        <v>86</v>
      </c>
      <c r="C146" s="565" t="s">
        <v>92</v>
      </c>
      <c r="D146" s="576" t="s">
        <v>102</v>
      </c>
      <c r="E146" s="576" t="s">
        <v>31</v>
      </c>
      <c r="F146" s="576" t="s">
        <v>32</v>
      </c>
      <c r="G146" s="585" t="s">
        <v>33</v>
      </c>
      <c r="H146" s="585" t="s">
        <v>33</v>
      </c>
      <c r="I146" s="596">
        <v>6514.4</v>
      </c>
      <c r="J146" s="13" t="s">
        <v>34</v>
      </c>
      <c r="K146" s="13" t="s">
        <v>34</v>
      </c>
      <c r="L146" s="190">
        <v>0</v>
      </c>
      <c r="M146" s="13" t="s">
        <v>34</v>
      </c>
      <c r="N146" s="13" t="s">
        <v>34</v>
      </c>
      <c r="O146" s="176">
        <v>0</v>
      </c>
      <c r="P146" s="14" t="s">
        <v>34</v>
      </c>
      <c r="Q146" s="14" t="s">
        <v>34</v>
      </c>
      <c r="R146" s="190">
        <v>0</v>
      </c>
      <c r="S146" s="14" t="s">
        <v>34</v>
      </c>
      <c r="T146" s="14" t="s">
        <v>34</v>
      </c>
      <c r="U146" s="214">
        <v>3867.9800000000005</v>
      </c>
      <c r="V146" s="43" t="s">
        <v>34</v>
      </c>
      <c r="W146" s="43" t="s">
        <v>34</v>
      </c>
      <c r="X146" s="214">
        <v>5341.9400000000005</v>
      </c>
      <c r="Y146" s="43" t="s">
        <v>34</v>
      </c>
      <c r="Z146" s="43" t="s">
        <v>34</v>
      </c>
      <c r="AA146" s="214">
        <v>8236.630000000001</v>
      </c>
      <c r="AB146" s="214" t="s">
        <v>34</v>
      </c>
      <c r="AC146" s="214" t="s">
        <v>34</v>
      </c>
      <c r="AD146" s="214">
        <v>9336.5800000000017</v>
      </c>
      <c r="AE146" s="14" t="s">
        <v>34</v>
      </c>
      <c r="AF146" s="14" t="s">
        <v>34</v>
      </c>
      <c r="AG146" s="214">
        <v>21899.88</v>
      </c>
      <c r="AH146" s="14" t="s">
        <v>34</v>
      </c>
      <c r="AI146" s="14" t="s">
        <v>34</v>
      </c>
      <c r="AJ146" s="214">
        <v>21899.88</v>
      </c>
      <c r="AK146" s="14" t="s">
        <v>34</v>
      </c>
      <c r="AL146" s="14" t="s">
        <v>34</v>
      </c>
      <c r="AM146" s="214">
        <v>21899.880000000005</v>
      </c>
      <c r="AN146" s="190" t="s">
        <v>960</v>
      </c>
      <c r="AO146" s="15"/>
      <c r="AP146" s="16"/>
    </row>
    <row r="147" spans="1:43" ht="34.5" thickBot="1">
      <c r="A147" s="277" t="s">
        <v>35</v>
      </c>
      <c r="B147" s="576"/>
      <c r="C147" s="565"/>
      <c r="D147" s="576"/>
      <c r="E147" s="576"/>
      <c r="F147" s="576"/>
      <c r="G147" s="586"/>
      <c r="H147" s="586"/>
      <c r="I147" s="597"/>
      <c r="J147" s="13" t="s">
        <v>34</v>
      </c>
      <c r="K147" s="13" t="s">
        <v>34</v>
      </c>
      <c r="L147" s="190">
        <v>0</v>
      </c>
      <c r="M147" s="13" t="s">
        <v>34</v>
      </c>
      <c r="N147" s="13" t="s">
        <v>34</v>
      </c>
      <c r="O147" s="176">
        <v>0</v>
      </c>
      <c r="P147" s="14" t="s">
        <v>34</v>
      </c>
      <c r="Q147" s="14" t="s">
        <v>34</v>
      </c>
      <c r="R147" s="190">
        <v>0</v>
      </c>
      <c r="S147" s="14" t="s">
        <v>34</v>
      </c>
      <c r="T147" s="14" t="s">
        <v>34</v>
      </c>
      <c r="U147" s="190">
        <v>0</v>
      </c>
      <c r="V147" s="14" t="s">
        <v>34</v>
      </c>
      <c r="W147" s="14" t="s">
        <v>34</v>
      </c>
      <c r="X147" s="190">
        <v>0</v>
      </c>
      <c r="Y147" s="14" t="s">
        <v>34</v>
      </c>
      <c r="Z147" s="14" t="s">
        <v>34</v>
      </c>
      <c r="AA147" s="212">
        <v>1059</v>
      </c>
      <c r="AB147" s="190" t="s">
        <v>34</v>
      </c>
      <c r="AC147" s="190" t="s">
        <v>34</v>
      </c>
      <c r="AD147" s="212">
        <v>4151</v>
      </c>
      <c r="AE147" s="14" t="s">
        <v>34</v>
      </c>
      <c r="AF147" s="14" t="s">
        <v>34</v>
      </c>
      <c r="AG147" s="214">
        <v>5775.19</v>
      </c>
      <c r="AH147" s="14" t="s">
        <v>34</v>
      </c>
      <c r="AI147" s="14" t="s">
        <v>34</v>
      </c>
      <c r="AJ147" s="214">
        <v>9889.33</v>
      </c>
      <c r="AK147" s="14" t="s">
        <v>34</v>
      </c>
      <c r="AL147" s="14" t="s">
        <v>34</v>
      </c>
      <c r="AM147" s="214">
        <v>25555.88</v>
      </c>
      <c r="AN147" s="190" t="s">
        <v>410</v>
      </c>
      <c r="AO147" s="17"/>
    </row>
    <row r="148" spans="1:43" ht="90" customHeight="1" thickBot="1">
      <c r="A148" s="277" t="s">
        <v>27</v>
      </c>
      <c r="B148" s="576">
        <v>12</v>
      </c>
      <c r="C148" s="565" t="s">
        <v>107</v>
      </c>
      <c r="D148" s="576" t="s">
        <v>40</v>
      </c>
      <c r="E148" s="576" t="s">
        <v>31</v>
      </c>
      <c r="F148" s="576" t="s">
        <v>32</v>
      </c>
      <c r="G148" s="585" t="s">
        <v>33</v>
      </c>
      <c r="H148" s="585" t="s">
        <v>33</v>
      </c>
      <c r="I148" s="587">
        <v>82</v>
      </c>
      <c r="J148" s="13" t="s">
        <v>34</v>
      </c>
      <c r="K148" s="13" t="s">
        <v>34</v>
      </c>
      <c r="L148" s="190">
        <v>0</v>
      </c>
      <c r="M148" s="13" t="s">
        <v>34</v>
      </c>
      <c r="N148" s="13" t="s">
        <v>34</v>
      </c>
      <c r="O148" s="176">
        <v>0</v>
      </c>
      <c r="P148" s="14" t="s">
        <v>34</v>
      </c>
      <c r="Q148" s="14" t="s">
        <v>34</v>
      </c>
      <c r="R148" s="190">
        <v>0</v>
      </c>
      <c r="S148" s="14" t="s">
        <v>34</v>
      </c>
      <c r="T148" s="14" t="s">
        <v>34</v>
      </c>
      <c r="U148" s="190">
        <v>150</v>
      </c>
      <c r="V148" s="14" t="s">
        <v>34</v>
      </c>
      <c r="W148" s="14" t="s">
        <v>34</v>
      </c>
      <c r="X148" s="190">
        <v>152</v>
      </c>
      <c r="Y148" s="14" t="s">
        <v>34</v>
      </c>
      <c r="Z148" s="14" t="s">
        <v>34</v>
      </c>
      <c r="AA148" s="190">
        <v>192</v>
      </c>
      <c r="AB148" s="190" t="s">
        <v>34</v>
      </c>
      <c r="AC148" s="190" t="s">
        <v>34</v>
      </c>
      <c r="AD148" s="212">
        <v>199</v>
      </c>
      <c r="AE148" s="14" t="s">
        <v>34</v>
      </c>
      <c r="AF148" s="14" t="s">
        <v>34</v>
      </c>
      <c r="AG148" s="190">
        <v>199</v>
      </c>
      <c r="AH148" s="14" t="s">
        <v>34</v>
      </c>
      <c r="AI148" s="14" t="s">
        <v>34</v>
      </c>
      <c r="AJ148" s="190">
        <v>199</v>
      </c>
      <c r="AK148" s="14" t="s">
        <v>34</v>
      </c>
      <c r="AL148" s="14" t="s">
        <v>34</v>
      </c>
      <c r="AM148" s="190">
        <v>199</v>
      </c>
      <c r="AN148" s="190" t="s">
        <v>961</v>
      </c>
      <c r="AO148" s="15"/>
    </row>
    <row r="149" spans="1:43" ht="34.5" thickBot="1">
      <c r="A149" s="277" t="s">
        <v>35</v>
      </c>
      <c r="B149" s="576"/>
      <c r="C149" s="565"/>
      <c r="D149" s="576"/>
      <c r="E149" s="576"/>
      <c r="F149" s="576"/>
      <c r="G149" s="586"/>
      <c r="H149" s="586"/>
      <c r="I149" s="588"/>
      <c r="J149" s="13" t="s">
        <v>34</v>
      </c>
      <c r="K149" s="13" t="s">
        <v>34</v>
      </c>
      <c r="L149" s="190">
        <v>0</v>
      </c>
      <c r="M149" s="13" t="s">
        <v>34</v>
      </c>
      <c r="N149" s="13" t="s">
        <v>34</v>
      </c>
      <c r="O149" s="176">
        <v>0</v>
      </c>
      <c r="P149" s="14" t="s">
        <v>34</v>
      </c>
      <c r="Q149" s="14" t="s">
        <v>34</v>
      </c>
      <c r="R149" s="190">
        <v>0</v>
      </c>
      <c r="S149" s="14" t="s">
        <v>34</v>
      </c>
      <c r="T149" s="14" t="s">
        <v>34</v>
      </c>
      <c r="U149" s="190">
        <v>4</v>
      </c>
      <c r="V149" s="14" t="s">
        <v>34</v>
      </c>
      <c r="W149" s="14" t="s">
        <v>34</v>
      </c>
      <c r="X149" s="190">
        <v>68</v>
      </c>
      <c r="Y149" s="14" t="s">
        <v>34</v>
      </c>
      <c r="Z149" s="14" t="s">
        <v>34</v>
      </c>
      <c r="AA149" s="190">
        <v>135</v>
      </c>
      <c r="AB149" s="190" t="s">
        <v>34</v>
      </c>
      <c r="AC149" s="190" t="s">
        <v>34</v>
      </c>
      <c r="AD149" s="212">
        <v>156</v>
      </c>
      <c r="AE149" s="14" t="s">
        <v>34</v>
      </c>
      <c r="AF149" s="14" t="s">
        <v>34</v>
      </c>
      <c r="AG149" s="190">
        <v>199</v>
      </c>
      <c r="AH149" s="14" t="s">
        <v>34</v>
      </c>
      <c r="AI149" s="14" t="s">
        <v>34</v>
      </c>
      <c r="AJ149" s="190">
        <v>199</v>
      </c>
      <c r="AK149" s="14" t="s">
        <v>34</v>
      </c>
      <c r="AL149" s="14" t="s">
        <v>34</v>
      </c>
      <c r="AM149" s="190">
        <v>199</v>
      </c>
      <c r="AN149" s="190" t="s">
        <v>410</v>
      </c>
      <c r="AO149" s="17"/>
    </row>
    <row r="150" spans="1:43" ht="105.75" customHeight="1" thickBot="1">
      <c r="A150" s="190" t="s">
        <v>108</v>
      </c>
      <c r="B150" s="576">
        <v>14</v>
      </c>
      <c r="C150" s="565" t="s">
        <v>109</v>
      </c>
      <c r="D150" s="576" t="s">
        <v>40</v>
      </c>
      <c r="E150" s="576" t="s">
        <v>31</v>
      </c>
      <c r="F150" s="576" t="s">
        <v>32</v>
      </c>
      <c r="G150" s="585" t="s">
        <v>33</v>
      </c>
      <c r="H150" s="585" t="s">
        <v>33</v>
      </c>
      <c r="I150" s="587">
        <v>16</v>
      </c>
      <c r="J150" s="13" t="s">
        <v>34</v>
      </c>
      <c r="K150" s="13" t="s">
        <v>34</v>
      </c>
      <c r="L150" s="190">
        <v>0</v>
      </c>
      <c r="M150" s="13" t="s">
        <v>34</v>
      </c>
      <c r="N150" s="13" t="s">
        <v>34</v>
      </c>
      <c r="O150" s="176">
        <v>0</v>
      </c>
      <c r="P150" s="14" t="s">
        <v>34</v>
      </c>
      <c r="Q150" s="14" t="s">
        <v>34</v>
      </c>
      <c r="R150" s="190">
        <v>0</v>
      </c>
      <c r="S150" s="14" t="s">
        <v>34</v>
      </c>
      <c r="T150" s="14" t="s">
        <v>34</v>
      </c>
      <c r="U150" s="190">
        <v>42</v>
      </c>
      <c r="V150" s="14" t="s">
        <v>34</v>
      </c>
      <c r="W150" s="14" t="s">
        <v>34</v>
      </c>
      <c r="X150" s="190">
        <v>54</v>
      </c>
      <c r="Y150" s="14" t="s">
        <v>34</v>
      </c>
      <c r="Z150" s="14" t="s">
        <v>34</v>
      </c>
      <c r="AA150" s="190">
        <v>61</v>
      </c>
      <c r="AB150" s="190" t="s">
        <v>34</v>
      </c>
      <c r="AC150" s="190" t="s">
        <v>34</v>
      </c>
      <c r="AD150" s="212">
        <v>70</v>
      </c>
      <c r="AE150" s="14" t="s">
        <v>34</v>
      </c>
      <c r="AF150" s="14" t="s">
        <v>34</v>
      </c>
      <c r="AG150" s="212">
        <v>70</v>
      </c>
      <c r="AH150" s="14" t="s">
        <v>34</v>
      </c>
      <c r="AI150" s="14" t="s">
        <v>34</v>
      </c>
      <c r="AJ150" s="212">
        <v>70</v>
      </c>
      <c r="AK150" s="14" t="s">
        <v>34</v>
      </c>
      <c r="AL150" s="14" t="s">
        <v>34</v>
      </c>
      <c r="AM150" s="190">
        <v>70</v>
      </c>
      <c r="AN150" s="190" t="s">
        <v>962</v>
      </c>
      <c r="AO150" s="15"/>
    </row>
    <row r="151" spans="1:43" ht="39" thickBot="1">
      <c r="A151" s="190" t="s">
        <v>110</v>
      </c>
      <c r="B151" s="576"/>
      <c r="C151" s="565"/>
      <c r="D151" s="576"/>
      <c r="E151" s="576"/>
      <c r="F151" s="576"/>
      <c r="G151" s="586"/>
      <c r="H151" s="586"/>
      <c r="I151" s="588"/>
      <c r="J151" s="13" t="s">
        <v>34</v>
      </c>
      <c r="K151" s="13" t="s">
        <v>34</v>
      </c>
      <c r="L151" s="190">
        <v>0</v>
      </c>
      <c r="M151" s="13" t="s">
        <v>34</v>
      </c>
      <c r="N151" s="13" t="s">
        <v>34</v>
      </c>
      <c r="O151" s="176">
        <v>0</v>
      </c>
      <c r="P151" s="14" t="s">
        <v>34</v>
      </c>
      <c r="Q151" s="14" t="s">
        <v>34</v>
      </c>
      <c r="R151" s="190">
        <v>0</v>
      </c>
      <c r="S151" s="14" t="s">
        <v>34</v>
      </c>
      <c r="T151" s="14" t="s">
        <v>34</v>
      </c>
      <c r="U151" s="190">
        <v>0</v>
      </c>
      <c r="V151" s="14" t="s">
        <v>34</v>
      </c>
      <c r="W151" s="14" t="s">
        <v>34</v>
      </c>
      <c r="X151" s="190">
        <v>13</v>
      </c>
      <c r="Y151" s="14" t="s">
        <v>34</v>
      </c>
      <c r="Z151" s="14" t="s">
        <v>34</v>
      </c>
      <c r="AA151" s="190">
        <v>27</v>
      </c>
      <c r="AB151" s="190" t="s">
        <v>34</v>
      </c>
      <c r="AC151" s="190" t="s">
        <v>34</v>
      </c>
      <c r="AD151" s="212">
        <v>49</v>
      </c>
      <c r="AE151" s="14" t="s">
        <v>34</v>
      </c>
      <c r="AF151" s="14" t="s">
        <v>34</v>
      </c>
      <c r="AG151" s="190">
        <v>52</v>
      </c>
      <c r="AH151" s="14" t="s">
        <v>34</v>
      </c>
      <c r="AI151" s="14" t="s">
        <v>34</v>
      </c>
      <c r="AJ151" s="190">
        <v>63</v>
      </c>
      <c r="AK151" s="14" t="s">
        <v>34</v>
      </c>
      <c r="AL151" s="14" t="s">
        <v>34</v>
      </c>
      <c r="AM151" s="190">
        <v>70</v>
      </c>
      <c r="AN151" s="190" t="s">
        <v>410</v>
      </c>
      <c r="AO151" s="17"/>
    </row>
    <row r="152" spans="1:43" ht="90" thickBot="1">
      <c r="A152" s="277" t="s">
        <v>27</v>
      </c>
      <c r="B152" s="576">
        <v>25</v>
      </c>
      <c r="C152" s="565" t="s">
        <v>111</v>
      </c>
      <c r="D152" s="576" t="s">
        <v>112</v>
      </c>
      <c r="E152" s="576" t="s">
        <v>31</v>
      </c>
      <c r="F152" s="576" t="s">
        <v>32</v>
      </c>
      <c r="G152" s="585" t="s">
        <v>33</v>
      </c>
      <c r="H152" s="585" t="s">
        <v>33</v>
      </c>
      <c r="I152" s="587">
        <v>138</v>
      </c>
      <c r="J152" s="13" t="s">
        <v>34</v>
      </c>
      <c r="K152" s="13" t="s">
        <v>34</v>
      </c>
      <c r="L152" s="190">
        <v>0</v>
      </c>
      <c r="M152" s="13" t="s">
        <v>34</v>
      </c>
      <c r="N152" s="13" t="s">
        <v>34</v>
      </c>
      <c r="O152" s="176">
        <v>0</v>
      </c>
      <c r="P152" s="14" t="s">
        <v>34</v>
      </c>
      <c r="Q152" s="14" t="s">
        <v>34</v>
      </c>
      <c r="R152" s="190">
        <v>0</v>
      </c>
      <c r="S152" s="14" t="s">
        <v>34</v>
      </c>
      <c r="T152" s="14" t="s">
        <v>34</v>
      </c>
      <c r="U152" s="190">
        <v>129.80000000000001</v>
      </c>
      <c r="V152" s="14" t="s">
        <v>34</v>
      </c>
      <c r="W152" s="14" t="s">
        <v>34</v>
      </c>
      <c r="X152" s="190">
        <v>164.89</v>
      </c>
      <c r="Y152" s="14" t="s">
        <v>34</v>
      </c>
      <c r="Z152" s="14" t="s">
        <v>34</v>
      </c>
      <c r="AA152" s="190">
        <v>175.06</v>
      </c>
      <c r="AB152" s="190" t="s">
        <v>34</v>
      </c>
      <c r="AC152" s="190" t="s">
        <v>34</v>
      </c>
      <c r="AD152" s="214">
        <v>221.67</v>
      </c>
      <c r="AE152" s="14" t="s">
        <v>34</v>
      </c>
      <c r="AF152" s="14" t="s">
        <v>34</v>
      </c>
      <c r="AG152" s="190">
        <v>222.89000000000001</v>
      </c>
      <c r="AH152" s="14" t="s">
        <v>34</v>
      </c>
      <c r="AI152" s="14" t="s">
        <v>34</v>
      </c>
      <c r="AJ152" s="190">
        <v>222.89000000000001</v>
      </c>
      <c r="AK152" s="14" t="s">
        <v>34</v>
      </c>
      <c r="AL152" s="14" t="s">
        <v>34</v>
      </c>
      <c r="AM152" s="190">
        <v>222.89000000000001</v>
      </c>
      <c r="AN152" s="190" t="s">
        <v>963</v>
      </c>
      <c r="AO152" s="15"/>
    </row>
    <row r="153" spans="1:43" ht="34.5" thickBot="1">
      <c r="A153" s="277" t="s">
        <v>35</v>
      </c>
      <c r="B153" s="576"/>
      <c r="C153" s="565"/>
      <c r="D153" s="576"/>
      <c r="E153" s="576"/>
      <c r="F153" s="576"/>
      <c r="G153" s="586"/>
      <c r="H153" s="586"/>
      <c r="I153" s="588"/>
      <c r="J153" s="13" t="s">
        <v>34</v>
      </c>
      <c r="K153" s="13" t="s">
        <v>34</v>
      </c>
      <c r="L153" s="190">
        <v>0</v>
      </c>
      <c r="M153" s="13" t="s">
        <v>34</v>
      </c>
      <c r="N153" s="13" t="s">
        <v>34</v>
      </c>
      <c r="O153" s="176">
        <v>0</v>
      </c>
      <c r="P153" s="14" t="s">
        <v>34</v>
      </c>
      <c r="Q153" s="14" t="s">
        <v>34</v>
      </c>
      <c r="R153" s="190">
        <v>0</v>
      </c>
      <c r="S153" s="14" t="s">
        <v>34</v>
      </c>
      <c r="T153" s="14" t="s">
        <v>34</v>
      </c>
      <c r="U153" s="190">
        <v>12.37</v>
      </c>
      <c r="V153" s="14" t="s">
        <v>34</v>
      </c>
      <c r="W153" s="14" t="s">
        <v>34</v>
      </c>
      <c r="X153" s="190">
        <v>60.92</v>
      </c>
      <c r="Y153" s="14" t="s">
        <v>34</v>
      </c>
      <c r="Z153" s="14" t="s">
        <v>34</v>
      </c>
      <c r="AA153" s="193">
        <v>110.5</v>
      </c>
      <c r="AB153" s="190" t="s">
        <v>34</v>
      </c>
      <c r="AC153" s="190" t="s">
        <v>34</v>
      </c>
      <c r="AD153" s="214">
        <v>126.46</v>
      </c>
      <c r="AE153" s="14" t="s">
        <v>34</v>
      </c>
      <c r="AF153" s="14" t="s">
        <v>34</v>
      </c>
      <c r="AG153" s="190">
        <v>146.99</v>
      </c>
      <c r="AH153" s="14" t="s">
        <v>34</v>
      </c>
      <c r="AI153" s="14" t="s">
        <v>34</v>
      </c>
      <c r="AJ153" s="190">
        <v>193.57</v>
      </c>
      <c r="AK153" s="14" t="s">
        <v>34</v>
      </c>
      <c r="AL153" s="14" t="s">
        <v>34</v>
      </c>
      <c r="AM153" s="190">
        <v>222.89000000000001</v>
      </c>
      <c r="AN153" s="190" t="s">
        <v>410</v>
      </c>
      <c r="AO153" s="17"/>
    </row>
    <row r="154" spans="1:43" ht="90" thickBot="1">
      <c r="A154" s="190" t="s">
        <v>108</v>
      </c>
      <c r="B154" s="576">
        <v>84</v>
      </c>
      <c r="C154" s="565" t="s">
        <v>113</v>
      </c>
      <c r="D154" s="576" t="s">
        <v>114</v>
      </c>
      <c r="E154" s="576" t="s">
        <v>31</v>
      </c>
      <c r="F154" s="576" t="s">
        <v>32</v>
      </c>
      <c r="G154" s="585" t="s">
        <v>33</v>
      </c>
      <c r="H154" s="585" t="s">
        <v>33</v>
      </c>
      <c r="I154" s="587">
        <v>738</v>
      </c>
      <c r="J154" s="13" t="s">
        <v>34</v>
      </c>
      <c r="K154" s="13" t="s">
        <v>34</v>
      </c>
      <c r="L154" s="190">
        <v>0</v>
      </c>
      <c r="M154" s="13" t="s">
        <v>34</v>
      </c>
      <c r="N154" s="13" t="s">
        <v>34</v>
      </c>
      <c r="O154" s="176">
        <v>0</v>
      </c>
      <c r="P154" s="14" t="s">
        <v>34</v>
      </c>
      <c r="Q154" s="14" t="s">
        <v>34</v>
      </c>
      <c r="R154" s="190">
        <v>0</v>
      </c>
      <c r="S154" s="14" t="s">
        <v>34</v>
      </c>
      <c r="T154" s="14" t="s">
        <v>34</v>
      </c>
      <c r="U154" s="190">
        <v>95.42</v>
      </c>
      <c r="V154" s="14" t="s">
        <v>34</v>
      </c>
      <c r="W154" s="14" t="s">
        <v>34</v>
      </c>
      <c r="X154" s="190">
        <v>347.94</v>
      </c>
      <c r="Y154" s="14" t="s">
        <v>34</v>
      </c>
      <c r="Z154" s="14" t="s">
        <v>34</v>
      </c>
      <c r="AA154" s="190">
        <v>851.33999999999992</v>
      </c>
      <c r="AB154" s="190" t="s">
        <v>34</v>
      </c>
      <c r="AC154" s="190" t="s">
        <v>34</v>
      </c>
      <c r="AD154" s="214">
        <v>851.33999999999992</v>
      </c>
      <c r="AE154" s="14" t="s">
        <v>34</v>
      </c>
      <c r="AF154" s="14" t="s">
        <v>34</v>
      </c>
      <c r="AG154" s="214">
        <v>17311.63</v>
      </c>
      <c r="AH154" s="14" t="s">
        <v>34</v>
      </c>
      <c r="AI154" s="14" t="s">
        <v>34</v>
      </c>
      <c r="AJ154" s="214">
        <v>17311.63</v>
      </c>
      <c r="AK154" s="14" t="s">
        <v>34</v>
      </c>
      <c r="AL154" s="14" t="s">
        <v>34</v>
      </c>
      <c r="AM154" s="214">
        <v>17311.63</v>
      </c>
      <c r="AN154" s="190" t="s">
        <v>964</v>
      </c>
      <c r="AO154" s="15"/>
    </row>
    <row r="155" spans="1:43" ht="39" thickBot="1">
      <c r="A155" s="190" t="s">
        <v>110</v>
      </c>
      <c r="B155" s="576"/>
      <c r="C155" s="565"/>
      <c r="D155" s="576"/>
      <c r="E155" s="576"/>
      <c r="F155" s="576"/>
      <c r="G155" s="586"/>
      <c r="H155" s="586"/>
      <c r="I155" s="588"/>
      <c r="J155" s="13" t="s">
        <v>34</v>
      </c>
      <c r="K155" s="13" t="s">
        <v>34</v>
      </c>
      <c r="L155" s="190">
        <v>0</v>
      </c>
      <c r="M155" s="13" t="s">
        <v>34</v>
      </c>
      <c r="N155" s="13" t="s">
        <v>34</v>
      </c>
      <c r="O155" s="176">
        <v>0</v>
      </c>
      <c r="P155" s="14" t="s">
        <v>34</v>
      </c>
      <c r="Q155" s="14" t="s">
        <v>34</v>
      </c>
      <c r="R155" s="190">
        <v>0</v>
      </c>
      <c r="S155" s="14" t="s">
        <v>34</v>
      </c>
      <c r="T155" s="14" t="s">
        <v>34</v>
      </c>
      <c r="U155" s="190">
        <v>0</v>
      </c>
      <c r="V155" s="14" t="s">
        <v>34</v>
      </c>
      <c r="W155" s="14" t="s">
        <v>34</v>
      </c>
      <c r="X155" s="190">
        <v>0</v>
      </c>
      <c r="Y155" s="14" t="s">
        <v>34</v>
      </c>
      <c r="Z155" s="14" t="s">
        <v>34</v>
      </c>
      <c r="AA155" s="190">
        <v>0</v>
      </c>
      <c r="AB155" s="190" t="s">
        <v>34</v>
      </c>
      <c r="AC155" s="190" t="s">
        <v>34</v>
      </c>
      <c r="AD155" s="214">
        <v>98.22</v>
      </c>
      <c r="AE155" s="14" t="s">
        <v>34</v>
      </c>
      <c r="AF155" s="14" t="s">
        <v>34</v>
      </c>
      <c r="AG155" s="190">
        <v>98.22</v>
      </c>
      <c r="AH155" s="14" t="s">
        <v>34</v>
      </c>
      <c r="AI155" s="14" t="s">
        <v>34</v>
      </c>
      <c r="AJ155" s="190">
        <v>585.71</v>
      </c>
      <c r="AK155" s="14" t="s">
        <v>34</v>
      </c>
      <c r="AL155" s="14" t="s">
        <v>34</v>
      </c>
      <c r="AM155" s="214">
        <v>17482.870000000003</v>
      </c>
      <c r="AN155" s="190" t="s">
        <v>965</v>
      </c>
      <c r="AO155" s="17"/>
    </row>
    <row r="156" spans="1:43" ht="27" customHeight="1" thickBot="1"/>
    <row r="157" spans="1:43" ht="13.5" thickBot="1">
      <c r="A157" s="234" t="s">
        <v>1</v>
      </c>
      <c r="B157" s="279" t="s">
        <v>79</v>
      </c>
      <c r="C157" s="551" t="s">
        <v>80</v>
      </c>
      <c r="D157" s="551"/>
      <c r="E157" s="551"/>
      <c r="F157" s="551"/>
      <c r="G157" s="551"/>
      <c r="H157" s="551"/>
      <c r="I157" s="551"/>
      <c r="J157" s="551"/>
      <c r="K157" s="551"/>
      <c r="L157" s="551"/>
      <c r="M157" s="551"/>
      <c r="N157" s="551"/>
      <c r="O157" s="552"/>
    </row>
    <row r="158" spans="1:43" ht="26.25" customHeight="1" thickBot="1">
      <c r="A158" s="234" t="s">
        <v>4</v>
      </c>
      <c r="B158" s="280" t="s">
        <v>115</v>
      </c>
      <c r="C158" s="570" t="s">
        <v>116</v>
      </c>
      <c r="D158" s="570"/>
      <c r="E158" s="570"/>
      <c r="F158" s="570"/>
      <c r="G158" s="570"/>
      <c r="H158" s="570"/>
      <c r="I158" s="570"/>
      <c r="J158" s="570"/>
      <c r="K158" s="570"/>
      <c r="L158" s="570"/>
      <c r="M158" s="570"/>
      <c r="N158" s="570"/>
      <c r="O158" s="571"/>
    </row>
    <row r="159" spans="1:43" ht="13.5" thickBot="1"/>
    <row r="160" spans="1:43" s="11" customFormat="1" ht="42.75" thickBot="1">
      <c r="A160" s="192"/>
      <c r="B160" s="250" t="s">
        <v>7</v>
      </c>
      <c r="C160" s="192" t="s">
        <v>8</v>
      </c>
      <c r="D160" s="192" t="s">
        <v>9</v>
      </c>
      <c r="E160" s="192" t="s">
        <v>10</v>
      </c>
      <c r="F160" s="192" t="s">
        <v>11</v>
      </c>
      <c r="G160" s="559" t="s">
        <v>12</v>
      </c>
      <c r="H160" s="592"/>
      <c r="I160" s="593"/>
      <c r="J160" s="550" t="s">
        <v>13</v>
      </c>
      <c r="K160" s="550"/>
      <c r="L160" s="550"/>
      <c r="M160" s="550" t="s">
        <v>14</v>
      </c>
      <c r="N160" s="550"/>
      <c r="O160" s="550"/>
      <c r="P160" s="550" t="s">
        <v>15</v>
      </c>
      <c r="Q160" s="550"/>
      <c r="R160" s="550"/>
      <c r="S160" s="550" t="s">
        <v>16</v>
      </c>
      <c r="T160" s="550"/>
      <c r="U160" s="550"/>
      <c r="V160" s="550" t="s">
        <v>17</v>
      </c>
      <c r="W160" s="550"/>
      <c r="X160" s="550"/>
      <c r="Y160" s="550" t="s">
        <v>18</v>
      </c>
      <c r="Z160" s="550"/>
      <c r="AA160" s="550"/>
      <c r="AB160" s="550" t="s">
        <v>19</v>
      </c>
      <c r="AC160" s="550"/>
      <c r="AD160" s="550"/>
      <c r="AE160" s="550" t="s">
        <v>20</v>
      </c>
      <c r="AF160" s="550"/>
      <c r="AG160" s="550"/>
      <c r="AH160" s="550" t="s">
        <v>21</v>
      </c>
      <c r="AI160" s="550"/>
      <c r="AJ160" s="550"/>
      <c r="AK160" s="550" t="s">
        <v>22</v>
      </c>
      <c r="AL160" s="550"/>
      <c r="AM160" s="550"/>
      <c r="AN160" s="192" t="s">
        <v>474</v>
      </c>
      <c r="AO160" s="9"/>
      <c r="AQ160" s="4"/>
    </row>
    <row r="161" spans="1:42" ht="13.5" thickBot="1">
      <c r="A161" s="190"/>
      <c r="B161" s="565"/>
      <c r="C161" s="565"/>
      <c r="D161" s="565"/>
      <c r="E161" s="565"/>
      <c r="F161" s="565"/>
      <c r="G161" s="565"/>
      <c r="H161" s="565"/>
      <c r="I161" s="565"/>
      <c r="J161" s="565"/>
      <c r="K161" s="565"/>
      <c r="L161" s="565"/>
      <c r="M161" s="565"/>
      <c r="N161" s="565"/>
      <c r="O161" s="565"/>
      <c r="P161" s="565"/>
      <c r="Q161" s="565"/>
      <c r="R161" s="565"/>
      <c r="S161" s="565"/>
      <c r="T161" s="565"/>
      <c r="U161" s="565"/>
      <c r="V161" s="565"/>
      <c r="W161" s="565"/>
      <c r="X161" s="565"/>
      <c r="Y161" s="565"/>
      <c r="Z161" s="565"/>
      <c r="AA161" s="565"/>
      <c r="AB161" s="565"/>
      <c r="AC161" s="565"/>
      <c r="AD161" s="565"/>
      <c r="AE161" s="565"/>
      <c r="AF161" s="565"/>
      <c r="AG161" s="565"/>
      <c r="AH161" s="565"/>
      <c r="AI161" s="565"/>
      <c r="AJ161" s="565"/>
      <c r="AK161" s="565"/>
      <c r="AL161" s="565"/>
      <c r="AM161" s="565"/>
      <c r="AN161" s="565"/>
    </row>
    <row r="162" spans="1:42" ht="13.5" thickBot="1">
      <c r="A162" s="190"/>
      <c r="B162" s="176"/>
      <c r="C162" s="190"/>
      <c r="D162" s="176"/>
      <c r="E162" s="176"/>
      <c r="F162" s="176"/>
      <c r="G162" s="176" t="s">
        <v>24</v>
      </c>
      <c r="H162" s="176" t="s">
        <v>25</v>
      </c>
      <c r="I162" s="176" t="s">
        <v>26</v>
      </c>
      <c r="J162" s="211" t="s">
        <v>24</v>
      </c>
      <c r="K162" s="211" t="s">
        <v>25</v>
      </c>
      <c r="L162" s="190" t="s">
        <v>26</v>
      </c>
      <c r="M162" s="211" t="s">
        <v>24</v>
      </c>
      <c r="N162" s="211" t="s">
        <v>25</v>
      </c>
      <c r="O162" s="176" t="s">
        <v>26</v>
      </c>
      <c r="P162" s="212" t="s">
        <v>24</v>
      </c>
      <c r="Q162" s="212" t="s">
        <v>25</v>
      </c>
      <c r="R162" s="190" t="s">
        <v>26</v>
      </c>
      <c r="S162" s="212" t="s">
        <v>24</v>
      </c>
      <c r="T162" s="212" t="s">
        <v>25</v>
      </c>
      <c r="U162" s="190" t="s">
        <v>26</v>
      </c>
      <c r="V162" s="190" t="s">
        <v>24</v>
      </c>
      <c r="W162" s="190" t="s">
        <v>25</v>
      </c>
      <c r="X162" s="190" t="s">
        <v>26</v>
      </c>
      <c r="Y162" s="190" t="s">
        <v>24</v>
      </c>
      <c r="Z162" s="190" t="s">
        <v>25</v>
      </c>
      <c r="AA162" s="190" t="s">
        <v>26</v>
      </c>
      <c r="AB162" s="190" t="s">
        <v>24</v>
      </c>
      <c r="AC162" s="190" t="s">
        <v>25</v>
      </c>
      <c r="AD162" s="212" t="s">
        <v>26</v>
      </c>
      <c r="AE162" s="190" t="s">
        <v>24</v>
      </c>
      <c r="AF162" s="190" t="s">
        <v>25</v>
      </c>
      <c r="AG162" s="190" t="s">
        <v>26</v>
      </c>
      <c r="AH162" s="190" t="s">
        <v>24</v>
      </c>
      <c r="AI162" s="190" t="s">
        <v>25</v>
      </c>
      <c r="AJ162" s="190" t="s">
        <v>26</v>
      </c>
      <c r="AK162" s="190" t="s">
        <v>24</v>
      </c>
      <c r="AL162" s="190" t="s">
        <v>25</v>
      </c>
      <c r="AM162" s="190" t="s">
        <v>26</v>
      </c>
      <c r="AN162" s="190"/>
    </row>
    <row r="163" spans="1:42" ht="101.25" customHeight="1" thickBot="1">
      <c r="A163" s="277" t="s">
        <v>27</v>
      </c>
      <c r="B163" s="576" t="s">
        <v>42</v>
      </c>
      <c r="C163" s="565" t="s">
        <v>43</v>
      </c>
      <c r="D163" s="576" t="s">
        <v>44</v>
      </c>
      <c r="E163" s="576" t="s">
        <v>31</v>
      </c>
      <c r="F163" s="576" t="s">
        <v>32</v>
      </c>
      <c r="G163" s="585" t="s">
        <v>33</v>
      </c>
      <c r="H163" s="585" t="s">
        <v>33</v>
      </c>
      <c r="I163" s="585">
        <v>3</v>
      </c>
      <c r="J163" s="13" t="s">
        <v>34</v>
      </c>
      <c r="K163" s="13" t="s">
        <v>34</v>
      </c>
      <c r="L163" s="190">
        <v>0</v>
      </c>
      <c r="M163" s="13" t="s">
        <v>34</v>
      </c>
      <c r="N163" s="13" t="s">
        <v>34</v>
      </c>
      <c r="O163" s="176">
        <v>0</v>
      </c>
      <c r="P163" s="14" t="s">
        <v>34</v>
      </c>
      <c r="Q163" s="14" t="s">
        <v>34</v>
      </c>
      <c r="R163" s="190">
        <v>1</v>
      </c>
      <c r="S163" s="14" t="s">
        <v>34</v>
      </c>
      <c r="T163" s="14" t="s">
        <v>34</v>
      </c>
      <c r="U163" s="190">
        <v>4</v>
      </c>
      <c r="V163" s="14" t="s">
        <v>34</v>
      </c>
      <c r="W163" s="14" t="s">
        <v>34</v>
      </c>
      <c r="X163" s="190">
        <v>6</v>
      </c>
      <c r="Y163" s="14" t="s">
        <v>34</v>
      </c>
      <c r="Z163" s="14" t="s">
        <v>34</v>
      </c>
      <c r="AA163" s="190">
        <v>10</v>
      </c>
      <c r="AB163" s="190" t="s">
        <v>34</v>
      </c>
      <c r="AC163" s="190" t="s">
        <v>34</v>
      </c>
      <c r="AD163" s="212">
        <v>10</v>
      </c>
      <c r="AE163" s="190" t="s">
        <v>34</v>
      </c>
      <c r="AF163" s="190" t="s">
        <v>34</v>
      </c>
      <c r="AG163" s="190">
        <v>10</v>
      </c>
      <c r="AH163" s="190" t="s">
        <v>34</v>
      </c>
      <c r="AI163" s="190" t="s">
        <v>34</v>
      </c>
      <c r="AJ163" s="190">
        <v>10</v>
      </c>
      <c r="AK163" s="190" t="s">
        <v>34</v>
      </c>
      <c r="AL163" s="190" t="s">
        <v>34</v>
      </c>
      <c r="AM163" s="190">
        <v>10</v>
      </c>
      <c r="AN163" s="190" t="s">
        <v>966</v>
      </c>
      <c r="AO163" s="15"/>
      <c r="AP163" s="16"/>
    </row>
    <row r="164" spans="1:42" ht="34.5" thickBot="1">
      <c r="A164" s="277" t="s">
        <v>35</v>
      </c>
      <c r="B164" s="576"/>
      <c r="C164" s="565"/>
      <c r="D164" s="576"/>
      <c r="E164" s="576"/>
      <c r="F164" s="576"/>
      <c r="G164" s="586"/>
      <c r="H164" s="586"/>
      <c r="I164" s="586"/>
      <c r="J164" s="13" t="s">
        <v>34</v>
      </c>
      <c r="K164" s="13" t="s">
        <v>34</v>
      </c>
      <c r="L164" s="190">
        <v>0</v>
      </c>
      <c r="M164" s="13" t="s">
        <v>34</v>
      </c>
      <c r="N164" s="13" t="s">
        <v>34</v>
      </c>
      <c r="O164" s="176">
        <v>0</v>
      </c>
      <c r="P164" s="14" t="s">
        <v>34</v>
      </c>
      <c r="Q164" s="14" t="s">
        <v>34</v>
      </c>
      <c r="R164" s="190">
        <v>0</v>
      </c>
      <c r="S164" s="14" t="s">
        <v>34</v>
      </c>
      <c r="T164" s="14" t="s">
        <v>34</v>
      </c>
      <c r="U164" s="190">
        <v>2</v>
      </c>
      <c r="V164" s="14" t="s">
        <v>34</v>
      </c>
      <c r="W164" s="14" t="s">
        <v>34</v>
      </c>
      <c r="X164" s="190">
        <v>3</v>
      </c>
      <c r="Y164" s="14" t="s">
        <v>34</v>
      </c>
      <c r="Z164" s="14" t="s">
        <v>34</v>
      </c>
      <c r="AA164" s="190">
        <v>7</v>
      </c>
      <c r="AB164" s="190" t="s">
        <v>34</v>
      </c>
      <c r="AC164" s="190" t="s">
        <v>34</v>
      </c>
      <c r="AD164" s="212">
        <v>8</v>
      </c>
      <c r="AE164" s="190" t="s">
        <v>34</v>
      </c>
      <c r="AF164" s="190" t="s">
        <v>34</v>
      </c>
      <c r="AG164" s="190">
        <v>10</v>
      </c>
      <c r="AH164" s="190" t="s">
        <v>34</v>
      </c>
      <c r="AI164" s="190" t="s">
        <v>34</v>
      </c>
      <c r="AJ164" s="190">
        <v>10</v>
      </c>
      <c r="AK164" s="190" t="s">
        <v>34</v>
      </c>
      <c r="AL164" s="190" t="s">
        <v>34</v>
      </c>
      <c r="AM164" s="190">
        <v>10</v>
      </c>
      <c r="AN164" s="190" t="s">
        <v>410</v>
      </c>
      <c r="AO164" s="17"/>
    </row>
    <row r="165" spans="1:42" ht="90" thickBot="1">
      <c r="A165" s="277" t="s">
        <v>27</v>
      </c>
      <c r="B165" s="576" t="s">
        <v>45</v>
      </c>
      <c r="C165" s="565" t="s">
        <v>59</v>
      </c>
      <c r="D165" s="576" t="s">
        <v>44</v>
      </c>
      <c r="E165" s="576" t="s">
        <v>31</v>
      </c>
      <c r="F165" s="576" t="s">
        <v>32</v>
      </c>
      <c r="G165" s="585" t="s">
        <v>33</v>
      </c>
      <c r="H165" s="585" t="s">
        <v>33</v>
      </c>
      <c r="I165" s="587">
        <v>3</v>
      </c>
      <c r="J165" s="13" t="s">
        <v>34</v>
      </c>
      <c r="K165" s="13" t="s">
        <v>34</v>
      </c>
      <c r="L165" s="190">
        <v>0</v>
      </c>
      <c r="M165" s="13" t="s">
        <v>34</v>
      </c>
      <c r="N165" s="13" t="s">
        <v>34</v>
      </c>
      <c r="O165" s="176">
        <v>0</v>
      </c>
      <c r="P165" s="14" t="s">
        <v>34</v>
      </c>
      <c r="Q165" s="14" t="s">
        <v>34</v>
      </c>
      <c r="R165" s="190">
        <v>1</v>
      </c>
      <c r="S165" s="14" t="s">
        <v>34</v>
      </c>
      <c r="T165" s="14" t="s">
        <v>34</v>
      </c>
      <c r="U165" s="190">
        <v>4</v>
      </c>
      <c r="V165" s="14" t="s">
        <v>34</v>
      </c>
      <c r="W165" s="14" t="s">
        <v>34</v>
      </c>
      <c r="X165" s="190">
        <v>6</v>
      </c>
      <c r="Y165" s="14" t="s">
        <v>34</v>
      </c>
      <c r="Z165" s="14" t="s">
        <v>34</v>
      </c>
      <c r="AA165" s="190">
        <v>10</v>
      </c>
      <c r="AB165" s="190" t="s">
        <v>34</v>
      </c>
      <c r="AC165" s="190" t="s">
        <v>34</v>
      </c>
      <c r="AD165" s="212">
        <v>10</v>
      </c>
      <c r="AE165" s="190" t="s">
        <v>34</v>
      </c>
      <c r="AF165" s="190" t="s">
        <v>34</v>
      </c>
      <c r="AG165" s="190">
        <v>10</v>
      </c>
      <c r="AH165" s="190" t="s">
        <v>34</v>
      </c>
      <c r="AI165" s="190" t="s">
        <v>34</v>
      </c>
      <c r="AJ165" s="190">
        <v>10</v>
      </c>
      <c r="AK165" s="190" t="s">
        <v>34</v>
      </c>
      <c r="AL165" s="190" t="s">
        <v>34</v>
      </c>
      <c r="AM165" s="190">
        <v>10</v>
      </c>
      <c r="AN165" s="190" t="s">
        <v>967</v>
      </c>
      <c r="AO165" s="15"/>
    </row>
    <row r="166" spans="1:42" ht="34.5" thickBot="1">
      <c r="A166" s="277" t="s">
        <v>35</v>
      </c>
      <c r="B166" s="576"/>
      <c r="C166" s="565"/>
      <c r="D166" s="576"/>
      <c r="E166" s="576"/>
      <c r="F166" s="576"/>
      <c r="G166" s="586"/>
      <c r="H166" s="586"/>
      <c r="I166" s="588"/>
      <c r="J166" s="13" t="s">
        <v>34</v>
      </c>
      <c r="K166" s="13" t="s">
        <v>34</v>
      </c>
      <c r="L166" s="190">
        <v>0</v>
      </c>
      <c r="M166" s="13" t="s">
        <v>34</v>
      </c>
      <c r="N166" s="13" t="s">
        <v>34</v>
      </c>
      <c r="O166" s="176">
        <v>0</v>
      </c>
      <c r="P166" s="14" t="s">
        <v>34</v>
      </c>
      <c r="Q166" s="14" t="s">
        <v>34</v>
      </c>
      <c r="R166" s="190">
        <v>0</v>
      </c>
      <c r="S166" s="14" t="s">
        <v>34</v>
      </c>
      <c r="T166" s="14" t="s">
        <v>34</v>
      </c>
      <c r="U166" s="190">
        <v>2</v>
      </c>
      <c r="V166" s="14" t="s">
        <v>34</v>
      </c>
      <c r="W166" s="14" t="s">
        <v>34</v>
      </c>
      <c r="X166" s="190">
        <v>3</v>
      </c>
      <c r="Y166" s="14" t="s">
        <v>34</v>
      </c>
      <c r="Z166" s="14" t="s">
        <v>34</v>
      </c>
      <c r="AA166" s="190">
        <v>7</v>
      </c>
      <c r="AB166" s="190" t="s">
        <v>34</v>
      </c>
      <c r="AC166" s="190" t="s">
        <v>34</v>
      </c>
      <c r="AD166" s="212">
        <v>8</v>
      </c>
      <c r="AE166" s="190" t="s">
        <v>34</v>
      </c>
      <c r="AF166" s="190" t="s">
        <v>34</v>
      </c>
      <c r="AG166" s="190">
        <v>10</v>
      </c>
      <c r="AH166" s="190" t="s">
        <v>34</v>
      </c>
      <c r="AI166" s="190" t="s">
        <v>34</v>
      </c>
      <c r="AJ166" s="190">
        <v>10</v>
      </c>
      <c r="AK166" s="190" t="s">
        <v>34</v>
      </c>
      <c r="AL166" s="190" t="s">
        <v>34</v>
      </c>
      <c r="AM166" s="190">
        <v>10</v>
      </c>
      <c r="AN166" s="190" t="s">
        <v>410</v>
      </c>
      <c r="AO166" s="17"/>
    </row>
    <row r="167" spans="1:42" ht="45.75" thickBot="1">
      <c r="A167" s="277" t="s">
        <v>27</v>
      </c>
      <c r="B167" s="576">
        <v>15</v>
      </c>
      <c r="C167" s="565" t="s">
        <v>117</v>
      </c>
      <c r="D167" s="576" t="s">
        <v>40</v>
      </c>
      <c r="E167" s="576" t="s">
        <v>31</v>
      </c>
      <c r="F167" s="576" t="s">
        <v>32</v>
      </c>
      <c r="G167" s="585" t="s">
        <v>33</v>
      </c>
      <c r="H167" s="585" t="s">
        <v>33</v>
      </c>
      <c r="I167" s="585">
        <v>5</v>
      </c>
      <c r="J167" s="13" t="s">
        <v>34</v>
      </c>
      <c r="K167" s="13" t="s">
        <v>34</v>
      </c>
      <c r="L167" s="190">
        <v>0</v>
      </c>
      <c r="M167" s="13" t="s">
        <v>34</v>
      </c>
      <c r="N167" s="13" t="s">
        <v>34</v>
      </c>
      <c r="O167" s="176">
        <v>0</v>
      </c>
      <c r="P167" s="14" t="s">
        <v>34</v>
      </c>
      <c r="Q167" s="14" t="s">
        <v>34</v>
      </c>
      <c r="R167" s="190">
        <v>0</v>
      </c>
      <c r="S167" s="14" t="s">
        <v>34</v>
      </c>
      <c r="T167" s="14" t="s">
        <v>34</v>
      </c>
      <c r="U167" s="190">
        <v>2</v>
      </c>
      <c r="V167" s="14" t="s">
        <v>34</v>
      </c>
      <c r="W167" s="14" t="s">
        <v>34</v>
      </c>
      <c r="X167" s="190">
        <v>3</v>
      </c>
      <c r="Y167" s="14" t="s">
        <v>34</v>
      </c>
      <c r="Z167" s="14" t="s">
        <v>34</v>
      </c>
      <c r="AA167" s="190">
        <v>6</v>
      </c>
      <c r="AB167" s="190" t="s">
        <v>34</v>
      </c>
      <c r="AC167" s="190" t="s">
        <v>34</v>
      </c>
      <c r="AD167" s="212">
        <v>6</v>
      </c>
      <c r="AE167" s="190" t="s">
        <v>34</v>
      </c>
      <c r="AF167" s="190" t="s">
        <v>34</v>
      </c>
      <c r="AG167" s="190">
        <v>6</v>
      </c>
      <c r="AH167" s="190" t="s">
        <v>34</v>
      </c>
      <c r="AI167" s="190" t="s">
        <v>34</v>
      </c>
      <c r="AJ167" s="190">
        <v>6</v>
      </c>
      <c r="AK167" s="190" t="s">
        <v>34</v>
      </c>
      <c r="AL167" s="190" t="s">
        <v>34</v>
      </c>
      <c r="AM167" s="190">
        <v>6</v>
      </c>
      <c r="AN167" s="190"/>
      <c r="AO167" s="15"/>
    </row>
    <row r="168" spans="1:42" ht="34.5" thickBot="1">
      <c r="A168" s="277" t="s">
        <v>35</v>
      </c>
      <c r="B168" s="576"/>
      <c r="C168" s="565"/>
      <c r="D168" s="576"/>
      <c r="E168" s="576"/>
      <c r="F168" s="576"/>
      <c r="G168" s="586"/>
      <c r="H168" s="586"/>
      <c r="I168" s="586"/>
      <c r="J168" s="13" t="s">
        <v>34</v>
      </c>
      <c r="K168" s="13" t="s">
        <v>34</v>
      </c>
      <c r="L168" s="190">
        <v>0</v>
      </c>
      <c r="M168" s="13" t="s">
        <v>34</v>
      </c>
      <c r="N168" s="13" t="s">
        <v>34</v>
      </c>
      <c r="O168" s="176">
        <v>0</v>
      </c>
      <c r="P168" s="14" t="s">
        <v>34</v>
      </c>
      <c r="Q168" s="14" t="s">
        <v>34</v>
      </c>
      <c r="R168" s="190">
        <v>0</v>
      </c>
      <c r="S168" s="14" t="s">
        <v>34</v>
      </c>
      <c r="T168" s="14" t="s">
        <v>34</v>
      </c>
      <c r="U168" s="190">
        <v>0</v>
      </c>
      <c r="V168" s="14" t="s">
        <v>34</v>
      </c>
      <c r="W168" s="14" t="s">
        <v>34</v>
      </c>
      <c r="X168" s="190">
        <v>2</v>
      </c>
      <c r="Y168" s="14" t="s">
        <v>34</v>
      </c>
      <c r="Z168" s="14" t="s">
        <v>34</v>
      </c>
      <c r="AA168" s="190">
        <v>2</v>
      </c>
      <c r="AB168" s="190" t="s">
        <v>34</v>
      </c>
      <c r="AC168" s="190" t="s">
        <v>34</v>
      </c>
      <c r="AD168" s="212">
        <v>5</v>
      </c>
      <c r="AE168" s="190" t="s">
        <v>34</v>
      </c>
      <c r="AF168" s="190" t="s">
        <v>34</v>
      </c>
      <c r="AG168" s="190">
        <v>5</v>
      </c>
      <c r="AH168" s="190" t="s">
        <v>34</v>
      </c>
      <c r="AI168" s="190" t="s">
        <v>34</v>
      </c>
      <c r="AJ168" s="190">
        <v>5</v>
      </c>
      <c r="AK168" s="190" t="s">
        <v>34</v>
      </c>
      <c r="AL168" s="190" t="s">
        <v>34</v>
      </c>
      <c r="AM168" s="190">
        <v>6</v>
      </c>
      <c r="AN168" s="190"/>
      <c r="AO168" s="17"/>
    </row>
    <row r="169" spans="1:42" ht="57" customHeight="1" thickBot="1">
      <c r="A169" s="277" t="s">
        <v>27</v>
      </c>
      <c r="B169" s="576">
        <v>26</v>
      </c>
      <c r="C169" s="565" t="s">
        <v>118</v>
      </c>
      <c r="D169" s="576" t="s">
        <v>119</v>
      </c>
      <c r="E169" s="576" t="s">
        <v>31</v>
      </c>
      <c r="F169" s="576" t="s">
        <v>32</v>
      </c>
      <c r="G169" s="585" t="s">
        <v>33</v>
      </c>
      <c r="H169" s="585" t="s">
        <v>33</v>
      </c>
      <c r="I169" s="596">
        <v>4.42</v>
      </c>
      <c r="J169" s="13" t="s">
        <v>34</v>
      </c>
      <c r="K169" s="13" t="s">
        <v>34</v>
      </c>
      <c r="L169" s="190">
        <v>0</v>
      </c>
      <c r="M169" s="13" t="s">
        <v>34</v>
      </c>
      <c r="N169" s="13" t="s">
        <v>34</v>
      </c>
      <c r="O169" s="176">
        <v>0</v>
      </c>
      <c r="P169" s="14" t="s">
        <v>34</v>
      </c>
      <c r="Q169" s="14" t="s">
        <v>34</v>
      </c>
      <c r="R169" s="190">
        <v>0</v>
      </c>
      <c r="S169" s="14" t="s">
        <v>34</v>
      </c>
      <c r="T169" s="14" t="s">
        <v>34</v>
      </c>
      <c r="U169" s="190">
        <v>2.37</v>
      </c>
      <c r="V169" s="14" t="s">
        <v>34</v>
      </c>
      <c r="W169" s="14" t="s">
        <v>34</v>
      </c>
      <c r="X169" s="190">
        <v>2.39</v>
      </c>
      <c r="Y169" s="14" t="s">
        <v>34</v>
      </c>
      <c r="Z169" s="14" t="s">
        <v>34</v>
      </c>
      <c r="AA169" s="190">
        <v>4.08</v>
      </c>
      <c r="AB169" s="190" t="s">
        <v>34</v>
      </c>
      <c r="AC169" s="190" t="s">
        <v>34</v>
      </c>
      <c r="AD169" s="214">
        <v>4.08</v>
      </c>
      <c r="AE169" s="190" t="s">
        <v>34</v>
      </c>
      <c r="AF169" s="190" t="s">
        <v>34</v>
      </c>
      <c r="AG169" s="190">
        <v>4.08</v>
      </c>
      <c r="AH169" s="190" t="s">
        <v>34</v>
      </c>
      <c r="AI169" s="190" t="s">
        <v>34</v>
      </c>
      <c r="AJ169" s="190">
        <v>4.08</v>
      </c>
      <c r="AK169" s="190" t="s">
        <v>34</v>
      </c>
      <c r="AL169" s="190" t="s">
        <v>34</v>
      </c>
      <c r="AM169" s="190">
        <v>4.08</v>
      </c>
      <c r="AN169" s="190"/>
      <c r="AO169" s="15"/>
    </row>
    <row r="170" spans="1:42" ht="34.5" thickBot="1">
      <c r="A170" s="277" t="s">
        <v>35</v>
      </c>
      <c r="B170" s="576"/>
      <c r="C170" s="565"/>
      <c r="D170" s="576"/>
      <c r="E170" s="576"/>
      <c r="F170" s="576"/>
      <c r="G170" s="586"/>
      <c r="H170" s="586"/>
      <c r="I170" s="597"/>
      <c r="J170" s="13" t="s">
        <v>34</v>
      </c>
      <c r="K170" s="13" t="s">
        <v>34</v>
      </c>
      <c r="L170" s="190">
        <v>0</v>
      </c>
      <c r="M170" s="13" t="s">
        <v>34</v>
      </c>
      <c r="N170" s="13" t="s">
        <v>34</v>
      </c>
      <c r="O170" s="176">
        <v>0</v>
      </c>
      <c r="P170" s="14" t="s">
        <v>34</v>
      </c>
      <c r="Q170" s="14" t="s">
        <v>34</v>
      </c>
      <c r="R170" s="190">
        <v>0</v>
      </c>
      <c r="S170" s="14" t="s">
        <v>34</v>
      </c>
      <c r="T170" s="14" t="s">
        <v>34</v>
      </c>
      <c r="U170" s="190">
        <v>0</v>
      </c>
      <c r="V170" s="14" t="s">
        <v>34</v>
      </c>
      <c r="W170" s="14" t="s">
        <v>34</v>
      </c>
      <c r="X170" s="190">
        <v>2.37</v>
      </c>
      <c r="Y170" s="14" t="s">
        <v>34</v>
      </c>
      <c r="Z170" s="14" t="s">
        <v>34</v>
      </c>
      <c r="AA170" s="190">
        <v>2.37</v>
      </c>
      <c r="AB170" s="190" t="s">
        <v>34</v>
      </c>
      <c r="AC170" s="190" t="s">
        <v>34</v>
      </c>
      <c r="AD170" s="214">
        <v>2.37</v>
      </c>
      <c r="AE170" s="190" t="s">
        <v>34</v>
      </c>
      <c r="AF170" s="190" t="s">
        <v>34</v>
      </c>
      <c r="AG170" s="190">
        <v>3.06</v>
      </c>
      <c r="AH170" s="190" t="s">
        <v>34</v>
      </c>
      <c r="AI170" s="190" t="s">
        <v>34</v>
      </c>
      <c r="AJ170" s="190">
        <v>3.08</v>
      </c>
      <c r="AK170" s="190" t="s">
        <v>34</v>
      </c>
      <c r="AL170" s="190" t="s">
        <v>34</v>
      </c>
      <c r="AM170" s="190">
        <v>4.08</v>
      </c>
      <c r="AN170" s="190"/>
      <c r="AO170" s="17"/>
    </row>
    <row r="171" spans="1:42" ht="26.25" customHeight="1" thickBot="1"/>
    <row r="172" spans="1:42" ht="13.5" thickBot="1">
      <c r="A172" s="234" t="s">
        <v>1</v>
      </c>
      <c r="B172" s="279" t="s">
        <v>120</v>
      </c>
      <c r="C172" s="551" t="s">
        <v>121</v>
      </c>
      <c r="D172" s="551"/>
      <c r="E172" s="551"/>
      <c r="F172" s="551"/>
      <c r="G172" s="551"/>
      <c r="H172" s="551"/>
      <c r="I172" s="551"/>
      <c r="J172" s="551"/>
      <c r="K172" s="551"/>
      <c r="L172" s="551"/>
      <c r="M172" s="551"/>
      <c r="N172" s="551"/>
      <c r="O172" s="552"/>
    </row>
    <row r="173" spans="1:42" ht="44.25" customHeight="1" thickBot="1">
      <c r="A173" s="234" t="s">
        <v>4</v>
      </c>
      <c r="B173" s="280" t="s">
        <v>122</v>
      </c>
      <c r="C173" s="570" t="s">
        <v>123</v>
      </c>
      <c r="D173" s="570"/>
      <c r="E173" s="570"/>
      <c r="F173" s="570"/>
      <c r="G173" s="570"/>
      <c r="H173" s="570"/>
      <c r="I173" s="570"/>
      <c r="J173" s="570"/>
      <c r="K173" s="570"/>
      <c r="L173" s="570"/>
      <c r="M173" s="570"/>
      <c r="N173" s="570"/>
      <c r="O173" s="571"/>
    </row>
    <row r="174" spans="1:42" ht="13.5" thickBot="1"/>
    <row r="175" spans="1:42" s="4" customFormat="1" ht="42.75" thickBot="1">
      <c r="A175" s="192"/>
      <c r="B175" s="250" t="s">
        <v>7</v>
      </c>
      <c r="C175" s="192" t="s">
        <v>8</v>
      </c>
      <c r="D175" s="192" t="s">
        <v>9</v>
      </c>
      <c r="E175" s="192" t="s">
        <v>10</v>
      </c>
      <c r="F175" s="192" t="s">
        <v>11</v>
      </c>
      <c r="G175" s="559" t="s">
        <v>12</v>
      </c>
      <c r="H175" s="592"/>
      <c r="I175" s="593"/>
      <c r="J175" s="550" t="s">
        <v>13</v>
      </c>
      <c r="K175" s="550"/>
      <c r="L175" s="550"/>
      <c r="M175" s="550" t="s">
        <v>14</v>
      </c>
      <c r="N175" s="550"/>
      <c r="O175" s="550"/>
      <c r="P175" s="550" t="s">
        <v>15</v>
      </c>
      <c r="Q175" s="550"/>
      <c r="R175" s="550"/>
      <c r="S175" s="550" t="s">
        <v>16</v>
      </c>
      <c r="T175" s="550"/>
      <c r="U175" s="550"/>
      <c r="V175" s="550" t="s">
        <v>17</v>
      </c>
      <c r="W175" s="550"/>
      <c r="X175" s="550"/>
      <c r="Y175" s="550" t="s">
        <v>18</v>
      </c>
      <c r="Z175" s="550"/>
      <c r="AA175" s="550"/>
      <c r="AB175" s="550" t="s">
        <v>19</v>
      </c>
      <c r="AC175" s="550"/>
      <c r="AD175" s="550"/>
      <c r="AE175" s="550" t="s">
        <v>20</v>
      </c>
      <c r="AF175" s="550"/>
      <c r="AG175" s="550"/>
      <c r="AH175" s="550" t="s">
        <v>21</v>
      </c>
      <c r="AI175" s="550"/>
      <c r="AJ175" s="550"/>
      <c r="AK175" s="550" t="s">
        <v>22</v>
      </c>
      <c r="AL175" s="550"/>
      <c r="AM175" s="550"/>
      <c r="AN175" s="192" t="s">
        <v>474</v>
      </c>
      <c r="AO175" s="16"/>
    </row>
    <row r="176" spans="1:42" ht="13.5" thickBot="1">
      <c r="A176" s="190"/>
      <c r="B176" s="565"/>
      <c r="C176" s="565"/>
      <c r="D176" s="565"/>
      <c r="E176" s="565"/>
      <c r="F176" s="565"/>
      <c r="G176" s="565"/>
      <c r="H176" s="565"/>
      <c r="I176" s="565"/>
      <c r="J176" s="565"/>
      <c r="K176" s="565"/>
      <c r="L176" s="565"/>
      <c r="M176" s="565"/>
      <c r="N176" s="565"/>
      <c r="O176" s="565"/>
      <c r="P176" s="565"/>
      <c r="Q176" s="565"/>
      <c r="R176" s="565"/>
      <c r="S176" s="565"/>
      <c r="T176" s="565"/>
      <c r="U176" s="565"/>
      <c r="V176" s="565"/>
      <c r="W176" s="565"/>
      <c r="X176" s="565"/>
      <c r="Y176" s="565"/>
      <c r="Z176" s="565"/>
      <c r="AA176" s="565"/>
      <c r="AB176" s="565"/>
      <c r="AC176" s="565"/>
      <c r="AD176" s="565"/>
      <c r="AE176" s="565"/>
      <c r="AF176" s="565"/>
      <c r="AG176" s="565"/>
      <c r="AH176" s="565"/>
      <c r="AI176" s="565"/>
      <c r="AJ176" s="565"/>
      <c r="AK176" s="565"/>
      <c r="AL176" s="565"/>
      <c r="AM176" s="565"/>
      <c r="AN176" s="565"/>
    </row>
    <row r="177" spans="1:43" ht="13.5" thickBot="1">
      <c r="A177" s="190"/>
      <c r="B177" s="176"/>
      <c r="C177" s="190"/>
      <c r="D177" s="176"/>
      <c r="E177" s="176"/>
      <c r="F177" s="176"/>
      <c r="G177" s="176" t="s">
        <v>24</v>
      </c>
      <c r="H177" s="176" t="s">
        <v>25</v>
      </c>
      <c r="I177" s="176" t="s">
        <v>26</v>
      </c>
      <c r="J177" s="211" t="s">
        <v>24</v>
      </c>
      <c r="K177" s="211" t="s">
        <v>25</v>
      </c>
      <c r="L177" s="190" t="s">
        <v>26</v>
      </c>
      <c r="M177" s="211" t="s">
        <v>24</v>
      </c>
      <c r="N177" s="211" t="s">
        <v>25</v>
      </c>
      <c r="O177" s="176" t="s">
        <v>26</v>
      </c>
      <c r="P177" s="212" t="s">
        <v>24</v>
      </c>
      <c r="Q177" s="212" t="s">
        <v>25</v>
      </c>
      <c r="R177" s="190" t="s">
        <v>26</v>
      </c>
      <c r="S177" s="212" t="s">
        <v>24</v>
      </c>
      <c r="T177" s="212" t="s">
        <v>25</v>
      </c>
      <c r="U177" s="190" t="s">
        <v>26</v>
      </c>
      <c r="V177" s="190" t="s">
        <v>24</v>
      </c>
      <c r="W177" s="190" t="s">
        <v>25</v>
      </c>
      <c r="X177" s="190" t="s">
        <v>26</v>
      </c>
      <c r="Y177" s="190" t="s">
        <v>24</v>
      </c>
      <c r="Z177" s="190" t="s">
        <v>25</v>
      </c>
      <c r="AA177" s="190" t="s">
        <v>26</v>
      </c>
      <c r="AB177" s="190" t="s">
        <v>24</v>
      </c>
      <c r="AC177" s="190" t="s">
        <v>25</v>
      </c>
      <c r="AD177" s="212" t="s">
        <v>26</v>
      </c>
      <c r="AE177" s="190" t="s">
        <v>24</v>
      </c>
      <c r="AF177" s="190" t="s">
        <v>25</v>
      </c>
      <c r="AG177" s="190" t="s">
        <v>26</v>
      </c>
      <c r="AH177" s="190" t="s">
        <v>24</v>
      </c>
      <c r="AI177" s="190" t="s">
        <v>25</v>
      </c>
      <c r="AJ177" s="190" t="s">
        <v>26</v>
      </c>
      <c r="AK177" s="190" t="s">
        <v>24</v>
      </c>
      <c r="AL177" s="190" t="s">
        <v>25</v>
      </c>
      <c r="AM177" s="190" t="s">
        <v>26</v>
      </c>
      <c r="AN177" s="190"/>
    </row>
    <row r="178" spans="1:43" ht="147.75" customHeight="1" thickBot="1">
      <c r="A178" s="277" t="s">
        <v>27</v>
      </c>
      <c r="B178" s="576" t="s">
        <v>124</v>
      </c>
      <c r="C178" s="565" t="s">
        <v>425</v>
      </c>
      <c r="D178" s="576" t="s">
        <v>125</v>
      </c>
      <c r="E178" s="576" t="s">
        <v>31</v>
      </c>
      <c r="F178" s="576" t="s">
        <v>32</v>
      </c>
      <c r="G178" s="585" t="s">
        <v>33</v>
      </c>
      <c r="H178" s="585" t="s">
        <v>33</v>
      </c>
      <c r="I178" s="587">
        <v>1650</v>
      </c>
      <c r="J178" s="13" t="s">
        <v>34</v>
      </c>
      <c r="K178" s="13" t="s">
        <v>34</v>
      </c>
      <c r="L178" s="190">
        <v>0</v>
      </c>
      <c r="M178" s="13" t="s">
        <v>34</v>
      </c>
      <c r="N178" s="13" t="s">
        <v>34</v>
      </c>
      <c r="O178" s="176">
        <v>0</v>
      </c>
      <c r="P178" s="14" t="s">
        <v>34</v>
      </c>
      <c r="Q178" s="14" t="s">
        <v>34</v>
      </c>
      <c r="R178" s="190">
        <v>0</v>
      </c>
      <c r="S178" s="14" t="s">
        <v>34</v>
      </c>
      <c r="T178" s="14" t="s">
        <v>34</v>
      </c>
      <c r="U178" s="212">
        <v>1669</v>
      </c>
      <c r="V178" s="14" t="s">
        <v>34</v>
      </c>
      <c r="W178" s="14" t="s">
        <v>34</v>
      </c>
      <c r="X178" s="212">
        <v>3720</v>
      </c>
      <c r="Y178" s="14" t="s">
        <v>34</v>
      </c>
      <c r="Z178" s="14" t="s">
        <v>34</v>
      </c>
      <c r="AA178" s="212">
        <v>3720</v>
      </c>
      <c r="AB178" s="190" t="s">
        <v>34</v>
      </c>
      <c r="AC178" s="190" t="s">
        <v>34</v>
      </c>
      <c r="AD178" s="212">
        <v>3720</v>
      </c>
      <c r="AE178" s="190" t="s">
        <v>34</v>
      </c>
      <c r="AF178" s="190" t="s">
        <v>34</v>
      </c>
      <c r="AG178" s="212">
        <v>3720</v>
      </c>
      <c r="AH178" s="190" t="s">
        <v>34</v>
      </c>
      <c r="AI178" s="190" t="s">
        <v>34</v>
      </c>
      <c r="AJ178" s="212">
        <v>3720</v>
      </c>
      <c r="AK178" s="190" t="s">
        <v>34</v>
      </c>
      <c r="AL178" s="190" t="s">
        <v>34</v>
      </c>
      <c r="AM178" s="212">
        <v>3720</v>
      </c>
      <c r="AN178" s="190" t="s">
        <v>968</v>
      </c>
      <c r="AO178" s="15"/>
      <c r="AP178" s="16"/>
    </row>
    <row r="179" spans="1:43" ht="39" thickBot="1">
      <c r="A179" s="277" t="s">
        <v>35</v>
      </c>
      <c r="B179" s="576"/>
      <c r="C179" s="565"/>
      <c r="D179" s="576"/>
      <c r="E179" s="576"/>
      <c r="F179" s="576"/>
      <c r="G179" s="586"/>
      <c r="H179" s="586"/>
      <c r="I179" s="588"/>
      <c r="J179" s="13" t="s">
        <v>34</v>
      </c>
      <c r="K179" s="13" t="s">
        <v>34</v>
      </c>
      <c r="L179" s="190">
        <v>0</v>
      </c>
      <c r="M179" s="13" t="s">
        <v>34</v>
      </c>
      <c r="N179" s="13" t="s">
        <v>34</v>
      </c>
      <c r="O179" s="176">
        <v>0</v>
      </c>
      <c r="P179" s="14" t="s">
        <v>34</v>
      </c>
      <c r="Q179" s="14" t="s">
        <v>34</v>
      </c>
      <c r="R179" s="190">
        <v>0</v>
      </c>
      <c r="S179" s="14" t="s">
        <v>34</v>
      </c>
      <c r="T179" s="14" t="s">
        <v>34</v>
      </c>
      <c r="U179" s="190">
        <v>0</v>
      </c>
      <c r="V179" s="14" t="s">
        <v>34</v>
      </c>
      <c r="W179" s="14" t="s">
        <v>34</v>
      </c>
      <c r="X179" s="190">
        <v>0</v>
      </c>
      <c r="Y179" s="14" t="s">
        <v>34</v>
      </c>
      <c r="Z179" s="14" t="s">
        <v>34</v>
      </c>
      <c r="AA179" s="212">
        <v>0</v>
      </c>
      <c r="AB179" s="190" t="s">
        <v>34</v>
      </c>
      <c r="AC179" s="190" t="s">
        <v>34</v>
      </c>
      <c r="AD179" s="212">
        <v>132</v>
      </c>
      <c r="AE179" s="190" t="s">
        <v>34</v>
      </c>
      <c r="AF179" s="190" t="s">
        <v>34</v>
      </c>
      <c r="AG179" s="212">
        <v>2804</v>
      </c>
      <c r="AH179" s="190" t="s">
        <v>34</v>
      </c>
      <c r="AI179" s="190" t="s">
        <v>34</v>
      </c>
      <c r="AJ179" s="212">
        <v>2804</v>
      </c>
      <c r="AK179" s="190" t="s">
        <v>34</v>
      </c>
      <c r="AL179" s="190" t="s">
        <v>34</v>
      </c>
      <c r="AM179" s="212">
        <v>5261</v>
      </c>
      <c r="AN179" s="190" t="s">
        <v>969</v>
      </c>
      <c r="AO179" s="17"/>
    </row>
    <row r="180" spans="1:43" ht="51.75" thickBot="1">
      <c r="A180" s="277" t="s">
        <v>27</v>
      </c>
      <c r="B180" s="576">
        <v>22</v>
      </c>
      <c r="C180" s="565" t="s">
        <v>126</v>
      </c>
      <c r="D180" s="576" t="s">
        <v>112</v>
      </c>
      <c r="E180" s="576" t="s">
        <v>31</v>
      </c>
      <c r="F180" s="576" t="s">
        <v>32</v>
      </c>
      <c r="G180" s="585" t="s">
        <v>33</v>
      </c>
      <c r="H180" s="585" t="s">
        <v>33</v>
      </c>
      <c r="I180" s="585">
        <v>16</v>
      </c>
      <c r="J180" s="13" t="s">
        <v>34</v>
      </c>
      <c r="K180" s="13" t="s">
        <v>34</v>
      </c>
      <c r="L180" s="190">
        <v>0</v>
      </c>
      <c r="M180" s="13" t="s">
        <v>34</v>
      </c>
      <c r="N180" s="13" t="s">
        <v>34</v>
      </c>
      <c r="O180" s="176">
        <v>0</v>
      </c>
      <c r="P180" s="14" t="s">
        <v>34</v>
      </c>
      <c r="Q180" s="14" t="s">
        <v>34</v>
      </c>
      <c r="R180" s="190">
        <v>0</v>
      </c>
      <c r="S180" s="14" t="s">
        <v>34</v>
      </c>
      <c r="T180" s="14" t="s">
        <v>34</v>
      </c>
      <c r="U180" s="190">
        <v>0</v>
      </c>
      <c r="V180" s="14" t="s">
        <v>34</v>
      </c>
      <c r="W180" s="14" t="s">
        <v>34</v>
      </c>
      <c r="X180" s="190">
        <v>0</v>
      </c>
      <c r="Y180" s="14" t="s">
        <v>34</v>
      </c>
      <c r="Z180" s="14" t="s">
        <v>34</v>
      </c>
      <c r="AA180" s="190">
        <v>0</v>
      </c>
      <c r="AB180" s="190" t="s">
        <v>34</v>
      </c>
      <c r="AC180" s="190" t="s">
        <v>34</v>
      </c>
      <c r="AD180" s="214">
        <v>46.47</v>
      </c>
      <c r="AE180" s="190" t="s">
        <v>34</v>
      </c>
      <c r="AF180" s="190" t="s">
        <v>34</v>
      </c>
      <c r="AG180" s="214">
        <v>46.47</v>
      </c>
      <c r="AH180" s="190" t="s">
        <v>34</v>
      </c>
      <c r="AI180" s="190" t="s">
        <v>34</v>
      </c>
      <c r="AJ180" s="193">
        <v>49.7</v>
      </c>
      <c r="AK180" s="190" t="s">
        <v>34</v>
      </c>
      <c r="AL180" s="190" t="s">
        <v>34</v>
      </c>
      <c r="AM180" s="193">
        <v>49.7</v>
      </c>
      <c r="AN180" s="190" t="s">
        <v>970</v>
      </c>
      <c r="AO180" s="15"/>
    </row>
    <row r="181" spans="1:43" ht="34.5" thickBot="1">
      <c r="A181" s="277" t="s">
        <v>35</v>
      </c>
      <c r="B181" s="576"/>
      <c r="C181" s="565"/>
      <c r="D181" s="576"/>
      <c r="E181" s="576"/>
      <c r="F181" s="576"/>
      <c r="G181" s="586"/>
      <c r="H181" s="586"/>
      <c r="I181" s="586"/>
      <c r="J181" s="13" t="s">
        <v>34</v>
      </c>
      <c r="K181" s="13" t="s">
        <v>34</v>
      </c>
      <c r="L181" s="190">
        <v>0</v>
      </c>
      <c r="M181" s="13" t="s">
        <v>34</v>
      </c>
      <c r="N181" s="13" t="s">
        <v>34</v>
      </c>
      <c r="O181" s="176">
        <v>0</v>
      </c>
      <c r="P181" s="14" t="s">
        <v>34</v>
      </c>
      <c r="Q181" s="14" t="s">
        <v>34</v>
      </c>
      <c r="R181" s="190">
        <v>0</v>
      </c>
      <c r="S181" s="14" t="s">
        <v>34</v>
      </c>
      <c r="T181" s="14" t="s">
        <v>34</v>
      </c>
      <c r="U181" s="190">
        <v>0</v>
      </c>
      <c r="V181" s="14" t="s">
        <v>34</v>
      </c>
      <c r="W181" s="14" t="s">
        <v>34</v>
      </c>
      <c r="X181" s="190">
        <v>0</v>
      </c>
      <c r="Y181" s="14" t="s">
        <v>34</v>
      </c>
      <c r="Z181" s="14" t="s">
        <v>34</v>
      </c>
      <c r="AA181" s="190">
        <v>0</v>
      </c>
      <c r="AB181" s="190" t="s">
        <v>34</v>
      </c>
      <c r="AC181" s="190" t="s">
        <v>34</v>
      </c>
      <c r="AD181" s="214">
        <v>1.63</v>
      </c>
      <c r="AE181" s="190" t="s">
        <v>34</v>
      </c>
      <c r="AF181" s="190" t="s">
        <v>34</v>
      </c>
      <c r="AG181" s="190">
        <v>20.239999999999998</v>
      </c>
      <c r="AH181" s="190" t="s">
        <v>34</v>
      </c>
      <c r="AI181" s="190" t="s">
        <v>34</v>
      </c>
      <c r="AJ181" s="190">
        <v>37.229999999999997</v>
      </c>
      <c r="AK181" s="190" t="s">
        <v>34</v>
      </c>
      <c r="AL181" s="190" t="s">
        <v>34</v>
      </c>
      <c r="AM181" s="190">
        <v>49.89</v>
      </c>
      <c r="AN181" s="190" t="s">
        <v>410</v>
      </c>
      <c r="AO181" s="17"/>
    </row>
    <row r="182" spans="1:43" ht="51.75" thickBot="1">
      <c r="A182" s="277" t="s">
        <v>27</v>
      </c>
      <c r="B182" s="576">
        <v>83</v>
      </c>
      <c r="C182" s="565" t="s">
        <v>127</v>
      </c>
      <c r="D182" s="576" t="s">
        <v>128</v>
      </c>
      <c r="E182" s="576" t="s">
        <v>31</v>
      </c>
      <c r="F182" s="576" t="s">
        <v>32</v>
      </c>
      <c r="G182" s="585" t="s">
        <v>33</v>
      </c>
      <c r="H182" s="585" t="s">
        <v>33</v>
      </c>
      <c r="I182" s="587">
        <v>83677</v>
      </c>
      <c r="J182" s="13" t="s">
        <v>34</v>
      </c>
      <c r="K182" s="13" t="s">
        <v>34</v>
      </c>
      <c r="L182" s="190">
        <v>0</v>
      </c>
      <c r="M182" s="13" t="s">
        <v>34</v>
      </c>
      <c r="N182" s="13" t="s">
        <v>34</v>
      </c>
      <c r="O182" s="176">
        <v>0</v>
      </c>
      <c r="P182" s="14" t="s">
        <v>34</v>
      </c>
      <c r="Q182" s="14" t="s">
        <v>34</v>
      </c>
      <c r="R182" s="190">
        <v>0</v>
      </c>
      <c r="S182" s="14" t="s">
        <v>34</v>
      </c>
      <c r="T182" s="14" t="s">
        <v>34</v>
      </c>
      <c r="U182" s="190">
        <v>0</v>
      </c>
      <c r="V182" s="14" t="s">
        <v>34</v>
      </c>
      <c r="W182" s="14" t="s">
        <v>34</v>
      </c>
      <c r="X182" s="212">
        <v>47952.3</v>
      </c>
      <c r="Y182" s="14" t="s">
        <v>34</v>
      </c>
      <c r="Z182" s="14" t="s">
        <v>34</v>
      </c>
      <c r="AA182" s="212">
        <v>85879.3</v>
      </c>
      <c r="AB182" s="190" t="s">
        <v>34</v>
      </c>
      <c r="AC182" s="190" t="s">
        <v>34</v>
      </c>
      <c r="AD182" s="212">
        <v>149380.9</v>
      </c>
      <c r="AE182" s="190" t="s">
        <v>34</v>
      </c>
      <c r="AF182" s="190" t="s">
        <v>34</v>
      </c>
      <c r="AG182" s="212">
        <v>149380.9</v>
      </c>
      <c r="AH182" s="190" t="s">
        <v>34</v>
      </c>
      <c r="AI182" s="190" t="s">
        <v>34</v>
      </c>
      <c r="AJ182" s="212">
        <v>149381</v>
      </c>
      <c r="AK182" s="190" t="s">
        <v>34</v>
      </c>
      <c r="AL182" s="190" t="s">
        <v>34</v>
      </c>
      <c r="AM182" s="212">
        <v>149380.9</v>
      </c>
      <c r="AN182" s="190" t="s">
        <v>971</v>
      </c>
      <c r="AO182" s="15"/>
    </row>
    <row r="183" spans="1:43" ht="34.5" thickBot="1">
      <c r="A183" s="277" t="s">
        <v>35</v>
      </c>
      <c r="B183" s="576"/>
      <c r="C183" s="565"/>
      <c r="D183" s="576"/>
      <c r="E183" s="576"/>
      <c r="F183" s="576"/>
      <c r="G183" s="586"/>
      <c r="H183" s="586"/>
      <c r="I183" s="588"/>
      <c r="J183" s="13" t="s">
        <v>34</v>
      </c>
      <c r="K183" s="13" t="s">
        <v>34</v>
      </c>
      <c r="L183" s="190">
        <v>0</v>
      </c>
      <c r="M183" s="13" t="s">
        <v>34</v>
      </c>
      <c r="N183" s="13" t="s">
        <v>34</v>
      </c>
      <c r="O183" s="176">
        <v>0</v>
      </c>
      <c r="P183" s="14" t="s">
        <v>34</v>
      </c>
      <c r="Q183" s="14" t="s">
        <v>34</v>
      </c>
      <c r="R183" s="190">
        <v>0</v>
      </c>
      <c r="S183" s="14" t="s">
        <v>34</v>
      </c>
      <c r="T183" s="14" t="s">
        <v>34</v>
      </c>
      <c r="U183" s="190">
        <v>0</v>
      </c>
      <c r="V183" s="14" t="s">
        <v>34</v>
      </c>
      <c r="W183" s="14" t="s">
        <v>34</v>
      </c>
      <c r="X183" s="190">
        <v>0</v>
      </c>
      <c r="Y183" s="14" t="s">
        <v>34</v>
      </c>
      <c r="Z183" s="14" t="s">
        <v>34</v>
      </c>
      <c r="AA183" s="212">
        <v>14350</v>
      </c>
      <c r="AB183" s="190" t="s">
        <v>34</v>
      </c>
      <c r="AC183" s="190" t="s">
        <v>34</v>
      </c>
      <c r="AD183" s="212">
        <v>47952</v>
      </c>
      <c r="AE183" s="190" t="s">
        <v>34</v>
      </c>
      <c r="AF183" s="190" t="s">
        <v>34</v>
      </c>
      <c r="AG183" s="212">
        <v>53215</v>
      </c>
      <c r="AH183" s="190" t="s">
        <v>34</v>
      </c>
      <c r="AI183" s="190" t="s">
        <v>34</v>
      </c>
      <c r="AJ183" s="212">
        <v>77421</v>
      </c>
      <c r="AK183" s="190" t="s">
        <v>34</v>
      </c>
      <c r="AL183" s="190" t="s">
        <v>34</v>
      </c>
      <c r="AM183" s="212">
        <v>149380.9</v>
      </c>
      <c r="AN183" s="190" t="s">
        <v>410</v>
      </c>
      <c r="AO183" s="17"/>
    </row>
    <row r="184" spans="1:43" ht="25.5" customHeight="1" thickBot="1"/>
    <row r="185" spans="1:43" ht="18.75" customHeight="1" thickBot="1">
      <c r="A185" s="234" t="s">
        <v>1</v>
      </c>
      <c r="B185" s="279" t="s">
        <v>120</v>
      </c>
      <c r="C185" s="551" t="s">
        <v>121</v>
      </c>
      <c r="D185" s="551"/>
      <c r="E185" s="551"/>
      <c r="F185" s="551"/>
      <c r="G185" s="551"/>
      <c r="H185" s="551"/>
      <c r="I185" s="551"/>
      <c r="J185" s="551"/>
      <c r="K185" s="551"/>
      <c r="L185" s="551"/>
      <c r="M185" s="551"/>
      <c r="N185" s="551"/>
      <c r="O185" s="552"/>
    </row>
    <row r="186" spans="1:43" ht="54" customHeight="1" thickBot="1">
      <c r="A186" s="234" t="s">
        <v>4</v>
      </c>
      <c r="B186" s="280" t="s">
        <v>129</v>
      </c>
      <c r="C186" s="570" t="s">
        <v>426</v>
      </c>
      <c r="D186" s="570"/>
      <c r="E186" s="570"/>
      <c r="F186" s="570"/>
      <c r="G186" s="570"/>
      <c r="H186" s="570"/>
      <c r="I186" s="570"/>
      <c r="J186" s="570"/>
      <c r="K186" s="570"/>
      <c r="L186" s="570"/>
      <c r="M186" s="570"/>
      <c r="N186" s="570"/>
      <c r="O186" s="571"/>
    </row>
    <row r="187" spans="1:43" ht="13.5" thickBot="1"/>
    <row r="188" spans="1:43" s="11" customFormat="1" ht="42.75" thickBot="1">
      <c r="A188" s="192"/>
      <c r="B188" s="250" t="s">
        <v>7</v>
      </c>
      <c r="C188" s="192" t="s">
        <v>8</v>
      </c>
      <c r="D188" s="192" t="s">
        <v>9</v>
      </c>
      <c r="E188" s="192" t="s">
        <v>10</v>
      </c>
      <c r="F188" s="192" t="s">
        <v>11</v>
      </c>
      <c r="G188" s="559" t="s">
        <v>12</v>
      </c>
      <c r="H188" s="592"/>
      <c r="I188" s="593"/>
      <c r="J188" s="550" t="s">
        <v>13</v>
      </c>
      <c r="K188" s="550"/>
      <c r="L188" s="550"/>
      <c r="M188" s="550" t="s">
        <v>14</v>
      </c>
      <c r="N188" s="550"/>
      <c r="O188" s="550"/>
      <c r="P188" s="550" t="s">
        <v>15</v>
      </c>
      <c r="Q188" s="550"/>
      <c r="R188" s="550"/>
      <c r="S188" s="550" t="s">
        <v>16</v>
      </c>
      <c r="T188" s="550"/>
      <c r="U188" s="550"/>
      <c r="V188" s="550" t="s">
        <v>17</v>
      </c>
      <c r="W188" s="550"/>
      <c r="X188" s="550"/>
      <c r="Y188" s="550" t="s">
        <v>18</v>
      </c>
      <c r="Z188" s="550"/>
      <c r="AA188" s="550"/>
      <c r="AB188" s="550" t="s">
        <v>19</v>
      </c>
      <c r="AC188" s="550"/>
      <c r="AD188" s="550"/>
      <c r="AE188" s="550" t="s">
        <v>20</v>
      </c>
      <c r="AF188" s="550"/>
      <c r="AG188" s="550"/>
      <c r="AH188" s="550" t="s">
        <v>21</v>
      </c>
      <c r="AI188" s="550"/>
      <c r="AJ188" s="550"/>
      <c r="AK188" s="550" t="s">
        <v>22</v>
      </c>
      <c r="AL188" s="550"/>
      <c r="AM188" s="550"/>
      <c r="AN188" s="192" t="s">
        <v>474</v>
      </c>
      <c r="AO188" s="9"/>
      <c r="AQ188" s="4"/>
    </row>
    <row r="189" spans="1:43" ht="13.5" thickBot="1">
      <c r="A189" s="190"/>
      <c r="B189" s="565"/>
      <c r="C189" s="565"/>
      <c r="D189" s="565"/>
      <c r="E189" s="565"/>
      <c r="F189" s="565"/>
      <c r="G189" s="565"/>
      <c r="H189" s="565"/>
      <c r="I189" s="565"/>
      <c r="J189" s="565"/>
      <c r="K189" s="565"/>
      <c r="L189" s="565"/>
      <c r="M189" s="565"/>
      <c r="N189" s="565"/>
      <c r="O189" s="565"/>
      <c r="P189" s="565"/>
      <c r="Q189" s="565"/>
      <c r="R189" s="565"/>
      <c r="S189" s="565"/>
      <c r="T189" s="565"/>
      <c r="U189" s="565"/>
      <c r="V189" s="565"/>
      <c r="W189" s="565"/>
      <c r="X189" s="565"/>
      <c r="Y189" s="565"/>
      <c r="Z189" s="565"/>
      <c r="AA189" s="565"/>
      <c r="AB189" s="565"/>
      <c r="AC189" s="565"/>
      <c r="AD189" s="565"/>
      <c r="AE189" s="565"/>
      <c r="AF189" s="565"/>
      <c r="AG189" s="565"/>
      <c r="AH189" s="565"/>
      <c r="AI189" s="565"/>
      <c r="AJ189" s="565"/>
      <c r="AK189" s="565"/>
      <c r="AL189" s="565"/>
      <c r="AM189" s="565"/>
      <c r="AN189" s="565"/>
    </row>
    <row r="190" spans="1:43" ht="13.5" thickBot="1">
      <c r="A190" s="190"/>
      <c r="B190" s="176"/>
      <c r="C190" s="190"/>
      <c r="D190" s="176"/>
      <c r="E190" s="176"/>
      <c r="F190" s="176"/>
      <c r="G190" s="176" t="s">
        <v>24</v>
      </c>
      <c r="H190" s="176" t="s">
        <v>25</v>
      </c>
      <c r="I190" s="176" t="s">
        <v>26</v>
      </c>
      <c r="J190" s="211" t="s">
        <v>24</v>
      </c>
      <c r="K190" s="211" t="s">
        <v>25</v>
      </c>
      <c r="L190" s="190" t="s">
        <v>26</v>
      </c>
      <c r="M190" s="211" t="s">
        <v>24</v>
      </c>
      <c r="N190" s="211" t="s">
        <v>25</v>
      </c>
      <c r="O190" s="176" t="s">
        <v>26</v>
      </c>
      <c r="P190" s="212" t="s">
        <v>24</v>
      </c>
      <c r="Q190" s="212" t="s">
        <v>25</v>
      </c>
      <c r="R190" s="190" t="s">
        <v>26</v>
      </c>
      <c r="S190" s="212" t="s">
        <v>24</v>
      </c>
      <c r="T190" s="212" t="s">
        <v>25</v>
      </c>
      <c r="U190" s="190" t="s">
        <v>26</v>
      </c>
      <c r="V190" s="190" t="s">
        <v>24</v>
      </c>
      <c r="W190" s="190" t="s">
        <v>25</v>
      </c>
      <c r="X190" s="190" t="s">
        <v>26</v>
      </c>
      <c r="Y190" s="190" t="s">
        <v>24</v>
      </c>
      <c r="Z190" s="190" t="s">
        <v>25</v>
      </c>
      <c r="AA190" s="190" t="s">
        <v>26</v>
      </c>
      <c r="AB190" s="190" t="s">
        <v>24</v>
      </c>
      <c r="AC190" s="190" t="s">
        <v>25</v>
      </c>
      <c r="AD190" s="212" t="s">
        <v>26</v>
      </c>
      <c r="AE190" s="190" t="s">
        <v>24</v>
      </c>
      <c r="AF190" s="190" t="s">
        <v>25</v>
      </c>
      <c r="AG190" s="190" t="s">
        <v>26</v>
      </c>
      <c r="AH190" s="190" t="s">
        <v>24</v>
      </c>
      <c r="AI190" s="190" t="s">
        <v>25</v>
      </c>
      <c r="AJ190" s="190" t="s">
        <v>26</v>
      </c>
      <c r="AK190" s="190" t="s">
        <v>24</v>
      </c>
      <c r="AL190" s="190" t="s">
        <v>25</v>
      </c>
      <c r="AM190" s="190" t="s">
        <v>26</v>
      </c>
      <c r="AN190" s="190"/>
    </row>
    <row r="191" spans="1:43" ht="93" customHeight="1" thickBot="1">
      <c r="A191" s="277" t="s">
        <v>27</v>
      </c>
      <c r="B191" s="576" t="s">
        <v>130</v>
      </c>
      <c r="C191" s="565" t="s">
        <v>369</v>
      </c>
      <c r="D191" s="576" t="s">
        <v>131</v>
      </c>
      <c r="E191" s="576" t="s">
        <v>31</v>
      </c>
      <c r="F191" s="576" t="s">
        <v>32</v>
      </c>
      <c r="G191" s="585" t="s">
        <v>33</v>
      </c>
      <c r="H191" s="585" t="s">
        <v>33</v>
      </c>
      <c r="I191" s="587">
        <v>9880</v>
      </c>
      <c r="J191" s="13" t="s">
        <v>34</v>
      </c>
      <c r="K191" s="13" t="s">
        <v>34</v>
      </c>
      <c r="L191" s="190">
        <v>0</v>
      </c>
      <c r="M191" s="13" t="s">
        <v>34</v>
      </c>
      <c r="N191" s="13" t="s">
        <v>34</v>
      </c>
      <c r="O191" s="176">
        <v>0</v>
      </c>
      <c r="P191" s="14" t="s">
        <v>34</v>
      </c>
      <c r="Q191" s="14" t="s">
        <v>34</v>
      </c>
      <c r="R191" s="190">
        <v>0</v>
      </c>
      <c r="S191" s="14" t="s">
        <v>34</v>
      </c>
      <c r="T191" s="14" t="s">
        <v>34</v>
      </c>
      <c r="U191" s="212">
        <v>27400</v>
      </c>
      <c r="V191" s="14" t="s">
        <v>34</v>
      </c>
      <c r="W191" s="14" t="s">
        <v>34</v>
      </c>
      <c r="X191" s="212">
        <v>76900</v>
      </c>
      <c r="Y191" s="14" t="s">
        <v>34</v>
      </c>
      <c r="Z191" s="14" t="s">
        <v>34</v>
      </c>
      <c r="AA191" s="212">
        <v>87148</v>
      </c>
      <c r="AB191" s="190" t="s">
        <v>34</v>
      </c>
      <c r="AC191" s="190" t="s">
        <v>34</v>
      </c>
      <c r="AD191" s="212">
        <v>88248</v>
      </c>
      <c r="AE191" s="190" t="s">
        <v>34</v>
      </c>
      <c r="AF191" s="190" t="s">
        <v>34</v>
      </c>
      <c r="AG191" s="212">
        <v>88248</v>
      </c>
      <c r="AH191" s="190" t="s">
        <v>34</v>
      </c>
      <c r="AI191" s="190" t="s">
        <v>34</v>
      </c>
      <c r="AJ191" s="212">
        <v>88248</v>
      </c>
      <c r="AK191" s="190" t="s">
        <v>34</v>
      </c>
      <c r="AL191" s="190" t="s">
        <v>34</v>
      </c>
      <c r="AM191" s="212">
        <v>88248</v>
      </c>
      <c r="AN191" s="190" t="s">
        <v>433</v>
      </c>
      <c r="AO191" s="15"/>
      <c r="AP191" s="16"/>
    </row>
    <row r="192" spans="1:43" ht="40.5" customHeight="1" thickBot="1">
      <c r="A192" s="277" t="s">
        <v>35</v>
      </c>
      <c r="B192" s="576"/>
      <c r="C192" s="565"/>
      <c r="D192" s="576"/>
      <c r="E192" s="576"/>
      <c r="F192" s="576"/>
      <c r="G192" s="586"/>
      <c r="H192" s="586"/>
      <c r="I192" s="588"/>
      <c r="J192" s="13" t="s">
        <v>34</v>
      </c>
      <c r="K192" s="13" t="s">
        <v>34</v>
      </c>
      <c r="L192" s="190">
        <v>0</v>
      </c>
      <c r="M192" s="13" t="s">
        <v>34</v>
      </c>
      <c r="N192" s="13" t="s">
        <v>34</v>
      </c>
      <c r="O192" s="176">
        <v>0</v>
      </c>
      <c r="P192" s="14" t="s">
        <v>34</v>
      </c>
      <c r="Q192" s="14" t="s">
        <v>34</v>
      </c>
      <c r="R192" s="190">
        <v>0</v>
      </c>
      <c r="S192" s="14" t="s">
        <v>34</v>
      </c>
      <c r="T192" s="14" t="s">
        <v>34</v>
      </c>
      <c r="U192" s="190">
        <v>0</v>
      </c>
      <c r="V192" s="14" t="s">
        <v>34</v>
      </c>
      <c r="W192" s="14" t="s">
        <v>34</v>
      </c>
      <c r="X192" s="190">
        <v>0</v>
      </c>
      <c r="Y192" s="14" t="s">
        <v>34</v>
      </c>
      <c r="Z192" s="14" t="s">
        <v>34</v>
      </c>
      <c r="AA192" s="212">
        <v>0</v>
      </c>
      <c r="AB192" s="190" t="s">
        <v>34</v>
      </c>
      <c r="AC192" s="190" t="s">
        <v>34</v>
      </c>
      <c r="AD192" s="212">
        <v>29999</v>
      </c>
      <c r="AE192" s="190" t="s">
        <v>34</v>
      </c>
      <c r="AF192" s="190" t="s">
        <v>34</v>
      </c>
      <c r="AG192" s="212">
        <v>87747</v>
      </c>
      <c r="AH192" s="190" t="s">
        <v>34</v>
      </c>
      <c r="AI192" s="190" t="s">
        <v>34</v>
      </c>
      <c r="AJ192" s="212">
        <v>87747</v>
      </c>
      <c r="AK192" s="190" t="s">
        <v>34</v>
      </c>
      <c r="AL192" s="190" t="s">
        <v>34</v>
      </c>
      <c r="AM192" s="212">
        <v>91173</v>
      </c>
      <c r="AN192" s="190" t="s">
        <v>916</v>
      </c>
      <c r="AO192" s="17"/>
    </row>
    <row r="193" spans="1:43" ht="45.75" thickBot="1">
      <c r="A193" s="277" t="s">
        <v>27</v>
      </c>
      <c r="B193" s="576">
        <v>17</v>
      </c>
      <c r="C193" s="565" t="s">
        <v>132</v>
      </c>
      <c r="D193" s="576" t="s">
        <v>133</v>
      </c>
      <c r="E193" s="576" t="s">
        <v>31</v>
      </c>
      <c r="F193" s="576" t="s">
        <v>32</v>
      </c>
      <c r="G193" s="585" t="s">
        <v>33</v>
      </c>
      <c r="H193" s="585" t="s">
        <v>33</v>
      </c>
      <c r="I193" s="585">
        <v>7</v>
      </c>
      <c r="J193" s="13" t="s">
        <v>34</v>
      </c>
      <c r="K193" s="13" t="s">
        <v>34</v>
      </c>
      <c r="L193" s="190">
        <v>0</v>
      </c>
      <c r="M193" s="13" t="s">
        <v>34</v>
      </c>
      <c r="N193" s="13" t="s">
        <v>34</v>
      </c>
      <c r="O193" s="176">
        <v>0</v>
      </c>
      <c r="P193" s="14" t="s">
        <v>34</v>
      </c>
      <c r="Q193" s="14" t="s">
        <v>34</v>
      </c>
      <c r="R193" s="190">
        <v>0</v>
      </c>
      <c r="S193" s="14" t="s">
        <v>34</v>
      </c>
      <c r="T193" s="14" t="s">
        <v>34</v>
      </c>
      <c r="U193" s="190">
        <v>2</v>
      </c>
      <c r="V193" s="14" t="s">
        <v>34</v>
      </c>
      <c r="W193" s="14" t="s">
        <v>34</v>
      </c>
      <c r="X193" s="190">
        <v>6</v>
      </c>
      <c r="Y193" s="14" t="s">
        <v>34</v>
      </c>
      <c r="Z193" s="14" t="s">
        <v>34</v>
      </c>
      <c r="AA193" s="212">
        <v>6</v>
      </c>
      <c r="AB193" s="190" t="s">
        <v>34</v>
      </c>
      <c r="AC193" s="190" t="s">
        <v>34</v>
      </c>
      <c r="AD193" s="212">
        <v>7</v>
      </c>
      <c r="AE193" s="190" t="s">
        <v>34</v>
      </c>
      <c r="AF193" s="190" t="s">
        <v>34</v>
      </c>
      <c r="AG193" s="190">
        <v>7</v>
      </c>
      <c r="AH193" s="190" t="s">
        <v>34</v>
      </c>
      <c r="AI193" s="190" t="s">
        <v>34</v>
      </c>
      <c r="AJ193" s="190">
        <v>7</v>
      </c>
      <c r="AK193" s="190" t="s">
        <v>34</v>
      </c>
      <c r="AL193" s="190" t="s">
        <v>34</v>
      </c>
      <c r="AM193" s="190">
        <v>7</v>
      </c>
      <c r="AN193" s="190"/>
      <c r="AO193" s="15"/>
    </row>
    <row r="194" spans="1:43" ht="34.5" thickBot="1">
      <c r="A194" s="277" t="s">
        <v>35</v>
      </c>
      <c r="B194" s="576"/>
      <c r="C194" s="565"/>
      <c r="D194" s="576"/>
      <c r="E194" s="576"/>
      <c r="F194" s="576"/>
      <c r="G194" s="586"/>
      <c r="H194" s="586"/>
      <c r="I194" s="586"/>
      <c r="J194" s="13" t="s">
        <v>34</v>
      </c>
      <c r="K194" s="13" t="s">
        <v>34</v>
      </c>
      <c r="L194" s="190">
        <v>0</v>
      </c>
      <c r="M194" s="13" t="s">
        <v>34</v>
      </c>
      <c r="N194" s="13" t="s">
        <v>34</v>
      </c>
      <c r="O194" s="176">
        <v>0</v>
      </c>
      <c r="P194" s="14" t="s">
        <v>34</v>
      </c>
      <c r="Q194" s="14" t="s">
        <v>34</v>
      </c>
      <c r="R194" s="190">
        <v>0</v>
      </c>
      <c r="S194" s="14" t="s">
        <v>34</v>
      </c>
      <c r="T194" s="14" t="s">
        <v>34</v>
      </c>
      <c r="U194" s="190">
        <v>0</v>
      </c>
      <c r="V194" s="14" t="s">
        <v>34</v>
      </c>
      <c r="W194" s="14" t="s">
        <v>34</v>
      </c>
      <c r="X194" s="190">
        <v>0</v>
      </c>
      <c r="Y194" s="14" t="s">
        <v>34</v>
      </c>
      <c r="Z194" s="14" t="s">
        <v>34</v>
      </c>
      <c r="AA194" s="212">
        <v>4</v>
      </c>
      <c r="AB194" s="190" t="s">
        <v>34</v>
      </c>
      <c r="AC194" s="190" t="s">
        <v>34</v>
      </c>
      <c r="AD194" s="212">
        <v>6</v>
      </c>
      <c r="AE194" s="190" t="s">
        <v>34</v>
      </c>
      <c r="AF194" s="190" t="s">
        <v>34</v>
      </c>
      <c r="AG194" s="190">
        <v>6</v>
      </c>
      <c r="AH194" s="190" t="s">
        <v>34</v>
      </c>
      <c r="AI194" s="190" t="s">
        <v>34</v>
      </c>
      <c r="AJ194" s="190">
        <v>7</v>
      </c>
      <c r="AK194" s="190" t="s">
        <v>34</v>
      </c>
      <c r="AL194" s="190" t="s">
        <v>34</v>
      </c>
      <c r="AM194" s="190">
        <v>7</v>
      </c>
      <c r="AN194" s="190"/>
      <c r="AO194" s="17"/>
    </row>
    <row r="195" spans="1:43" ht="29.25" customHeight="1" thickBot="1"/>
    <row r="196" spans="1:43" ht="18.75" customHeight="1" thickBot="1">
      <c r="A196" s="234" t="s">
        <v>1</v>
      </c>
      <c r="B196" s="279" t="s">
        <v>120</v>
      </c>
      <c r="C196" s="551" t="s">
        <v>121</v>
      </c>
      <c r="D196" s="551"/>
      <c r="E196" s="551"/>
      <c r="F196" s="551"/>
      <c r="G196" s="551"/>
      <c r="H196" s="551"/>
      <c r="I196" s="551"/>
      <c r="J196" s="551"/>
      <c r="K196" s="551"/>
      <c r="L196" s="551"/>
      <c r="M196" s="551"/>
      <c r="N196" s="551"/>
      <c r="O196" s="552"/>
    </row>
    <row r="197" spans="1:43" ht="51.75" customHeight="1" thickBot="1">
      <c r="A197" s="234" t="s">
        <v>4</v>
      </c>
      <c r="B197" s="280" t="s">
        <v>134</v>
      </c>
      <c r="C197" s="570" t="s">
        <v>135</v>
      </c>
      <c r="D197" s="570"/>
      <c r="E197" s="570"/>
      <c r="F197" s="570"/>
      <c r="G197" s="570"/>
      <c r="H197" s="570"/>
      <c r="I197" s="570"/>
      <c r="J197" s="570"/>
      <c r="K197" s="570"/>
      <c r="L197" s="570"/>
      <c r="M197" s="570"/>
      <c r="N197" s="570"/>
      <c r="O197" s="571"/>
    </row>
    <row r="198" spans="1:43" ht="13.5" thickBot="1"/>
    <row r="199" spans="1:43" s="11" customFormat="1" ht="42.75" thickBot="1">
      <c r="A199" s="192"/>
      <c r="B199" s="250" t="s">
        <v>7</v>
      </c>
      <c r="C199" s="192" t="s">
        <v>8</v>
      </c>
      <c r="D199" s="192" t="s">
        <v>9</v>
      </c>
      <c r="E199" s="192" t="s">
        <v>10</v>
      </c>
      <c r="F199" s="192" t="s">
        <v>11</v>
      </c>
      <c r="G199" s="559" t="s">
        <v>12</v>
      </c>
      <c r="H199" s="592"/>
      <c r="I199" s="593"/>
      <c r="J199" s="550" t="s">
        <v>13</v>
      </c>
      <c r="K199" s="550"/>
      <c r="L199" s="550"/>
      <c r="M199" s="550" t="s">
        <v>14</v>
      </c>
      <c r="N199" s="550"/>
      <c r="O199" s="550"/>
      <c r="P199" s="550" t="s">
        <v>15</v>
      </c>
      <c r="Q199" s="550"/>
      <c r="R199" s="550"/>
      <c r="S199" s="550" t="s">
        <v>16</v>
      </c>
      <c r="T199" s="550"/>
      <c r="U199" s="550"/>
      <c r="V199" s="550" t="s">
        <v>17</v>
      </c>
      <c r="W199" s="550"/>
      <c r="X199" s="550"/>
      <c r="Y199" s="550" t="s">
        <v>18</v>
      </c>
      <c r="Z199" s="550"/>
      <c r="AA199" s="550"/>
      <c r="AB199" s="550" t="s">
        <v>19</v>
      </c>
      <c r="AC199" s="550"/>
      <c r="AD199" s="550"/>
      <c r="AE199" s="550" t="s">
        <v>20</v>
      </c>
      <c r="AF199" s="550"/>
      <c r="AG199" s="550"/>
      <c r="AH199" s="550" t="s">
        <v>21</v>
      </c>
      <c r="AI199" s="550"/>
      <c r="AJ199" s="550"/>
      <c r="AK199" s="550" t="s">
        <v>22</v>
      </c>
      <c r="AL199" s="550"/>
      <c r="AM199" s="550"/>
      <c r="AN199" s="192" t="s">
        <v>474</v>
      </c>
      <c r="AO199" s="9"/>
      <c r="AQ199" s="4"/>
    </row>
    <row r="200" spans="1:43" ht="13.5" thickBot="1">
      <c r="A200" s="190"/>
      <c r="B200" s="565"/>
      <c r="C200" s="565"/>
      <c r="D200" s="565"/>
      <c r="E200" s="565"/>
      <c r="F200" s="565"/>
      <c r="G200" s="565"/>
      <c r="H200" s="565"/>
      <c r="I200" s="565"/>
      <c r="J200" s="565"/>
      <c r="K200" s="565"/>
      <c r="L200" s="565"/>
      <c r="M200" s="565"/>
      <c r="N200" s="565"/>
      <c r="O200" s="565"/>
      <c r="P200" s="565"/>
      <c r="Q200" s="565"/>
      <c r="R200" s="565"/>
      <c r="S200" s="565"/>
      <c r="T200" s="565"/>
      <c r="U200" s="565"/>
      <c r="V200" s="565"/>
      <c r="W200" s="565"/>
      <c r="X200" s="565"/>
      <c r="Y200" s="565"/>
      <c r="Z200" s="565"/>
      <c r="AA200" s="565"/>
      <c r="AB200" s="565"/>
      <c r="AC200" s="565"/>
      <c r="AD200" s="565"/>
      <c r="AE200" s="565"/>
      <c r="AF200" s="565"/>
      <c r="AG200" s="565"/>
      <c r="AH200" s="565"/>
      <c r="AI200" s="565"/>
      <c r="AJ200" s="565"/>
      <c r="AK200" s="565"/>
      <c r="AL200" s="565"/>
      <c r="AM200" s="565"/>
      <c r="AN200" s="565"/>
    </row>
    <row r="201" spans="1:43" ht="13.5" thickBot="1">
      <c r="A201" s="190"/>
      <c r="B201" s="176"/>
      <c r="C201" s="190"/>
      <c r="D201" s="176"/>
      <c r="E201" s="176"/>
      <c r="F201" s="176"/>
      <c r="G201" s="176" t="s">
        <v>24</v>
      </c>
      <c r="H201" s="176" t="s">
        <v>25</v>
      </c>
      <c r="I201" s="176" t="s">
        <v>26</v>
      </c>
      <c r="J201" s="211" t="s">
        <v>24</v>
      </c>
      <c r="K201" s="211" t="s">
        <v>25</v>
      </c>
      <c r="L201" s="190" t="s">
        <v>26</v>
      </c>
      <c r="M201" s="211" t="s">
        <v>24</v>
      </c>
      <c r="N201" s="211" t="s">
        <v>25</v>
      </c>
      <c r="O201" s="176" t="s">
        <v>26</v>
      </c>
      <c r="P201" s="212" t="s">
        <v>24</v>
      </c>
      <c r="Q201" s="212" t="s">
        <v>25</v>
      </c>
      <c r="R201" s="190" t="s">
        <v>26</v>
      </c>
      <c r="S201" s="212" t="s">
        <v>24</v>
      </c>
      <c r="T201" s="212" t="s">
        <v>25</v>
      </c>
      <c r="U201" s="190" t="s">
        <v>26</v>
      </c>
      <c r="V201" s="190" t="s">
        <v>24</v>
      </c>
      <c r="W201" s="190" t="s">
        <v>25</v>
      </c>
      <c r="X201" s="190" t="s">
        <v>26</v>
      </c>
      <c r="Y201" s="190" t="s">
        <v>24</v>
      </c>
      <c r="Z201" s="190" t="s">
        <v>25</v>
      </c>
      <c r="AA201" s="190" t="s">
        <v>26</v>
      </c>
      <c r="AB201" s="190" t="s">
        <v>24</v>
      </c>
      <c r="AC201" s="190" t="s">
        <v>25</v>
      </c>
      <c r="AD201" s="212" t="s">
        <v>26</v>
      </c>
      <c r="AE201" s="190" t="s">
        <v>24</v>
      </c>
      <c r="AF201" s="190" t="s">
        <v>25</v>
      </c>
      <c r="AG201" s="190" t="s">
        <v>26</v>
      </c>
      <c r="AH201" s="190" t="s">
        <v>24</v>
      </c>
      <c r="AI201" s="190" t="s">
        <v>25</v>
      </c>
      <c r="AJ201" s="190" t="s">
        <v>26</v>
      </c>
      <c r="AK201" s="190" t="s">
        <v>24</v>
      </c>
      <c r="AL201" s="190" t="s">
        <v>25</v>
      </c>
      <c r="AM201" s="190" t="s">
        <v>26</v>
      </c>
      <c r="AN201" s="190"/>
    </row>
    <row r="202" spans="1:43" ht="174.75" customHeight="1" thickBot="1">
      <c r="A202" s="277" t="s">
        <v>27</v>
      </c>
      <c r="B202" s="576" t="s">
        <v>136</v>
      </c>
      <c r="C202" s="565" t="s">
        <v>137</v>
      </c>
      <c r="D202" s="576" t="s">
        <v>125</v>
      </c>
      <c r="E202" s="576" t="s">
        <v>31</v>
      </c>
      <c r="F202" s="576" t="s">
        <v>32</v>
      </c>
      <c r="G202" s="585" t="s">
        <v>33</v>
      </c>
      <c r="H202" s="585" t="s">
        <v>33</v>
      </c>
      <c r="I202" s="587">
        <v>3918</v>
      </c>
      <c r="J202" s="13" t="s">
        <v>34</v>
      </c>
      <c r="K202" s="13" t="s">
        <v>34</v>
      </c>
      <c r="L202" s="190">
        <v>0</v>
      </c>
      <c r="M202" s="13" t="s">
        <v>34</v>
      </c>
      <c r="N202" s="13" t="s">
        <v>34</v>
      </c>
      <c r="O202" s="176">
        <v>0</v>
      </c>
      <c r="P202" s="14" t="s">
        <v>34</v>
      </c>
      <c r="Q202" s="14" t="s">
        <v>34</v>
      </c>
      <c r="R202" s="190">
        <v>0</v>
      </c>
      <c r="S202" s="14" t="s">
        <v>34</v>
      </c>
      <c r="T202" s="14" t="s">
        <v>34</v>
      </c>
      <c r="U202" s="212">
        <v>7616</v>
      </c>
      <c r="V202" s="14" t="s">
        <v>34</v>
      </c>
      <c r="W202" s="14" t="s">
        <v>34</v>
      </c>
      <c r="X202" s="212">
        <v>7616</v>
      </c>
      <c r="Y202" s="14" t="s">
        <v>34</v>
      </c>
      <c r="Z202" s="14" t="s">
        <v>34</v>
      </c>
      <c r="AA202" s="212">
        <v>7636</v>
      </c>
      <c r="AB202" s="190" t="s">
        <v>34</v>
      </c>
      <c r="AC202" s="190" t="s">
        <v>34</v>
      </c>
      <c r="AD202" s="212">
        <v>12573</v>
      </c>
      <c r="AE202" s="190" t="s">
        <v>34</v>
      </c>
      <c r="AF202" s="190" t="s">
        <v>34</v>
      </c>
      <c r="AG202" s="212">
        <v>12573</v>
      </c>
      <c r="AH202" s="190" t="s">
        <v>34</v>
      </c>
      <c r="AI202" s="190" t="s">
        <v>34</v>
      </c>
      <c r="AJ202" s="212">
        <v>12573</v>
      </c>
      <c r="AK202" s="190" t="s">
        <v>34</v>
      </c>
      <c r="AL202" s="190" t="s">
        <v>34</v>
      </c>
      <c r="AM202" s="212">
        <v>12573</v>
      </c>
      <c r="AN202" s="190" t="s">
        <v>972</v>
      </c>
      <c r="AO202" s="15"/>
      <c r="AP202" s="16"/>
    </row>
    <row r="203" spans="1:43" ht="51.75" thickBot="1">
      <c r="A203" s="277" t="s">
        <v>35</v>
      </c>
      <c r="B203" s="576"/>
      <c r="C203" s="565"/>
      <c r="D203" s="576"/>
      <c r="E203" s="576"/>
      <c r="F203" s="576"/>
      <c r="G203" s="586"/>
      <c r="H203" s="586"/>
      <c r="I203" s="588"/>
      <c r="J203" s="13" t="s">
        <v>34</v>
      </c>
      <c r="K203" s="13" t="s">
        <v>34</v>
      </c>
      <c r="L203" s="190">
        <v>0</v>
      </c>
      <c r="M203" s="13" t="s">
        <v>34</v>
      </c>
      <c r="N203" s="13" t="s">
        <v>34</v>
      </c>
      <c r="O203" s="176">
        <v>0</v>
      </c>
      <c r="P203" s="14" t="s">
        <v>34</v>
      </c>
      <c r="Q203" s="14" t="s">
        <v>34</v>
      </c>
      <c r="R203" s="190">
        <v>0</v>
      </c>
      <c r="S203" s="14" t="s">
        <v>34</v>
      </c>
      <c r="T203" s="14" t="s">
        <v>34</v>
      </c>
      <c r="U203" s="212">
        <v>0</v>
      </c>
      <c r="V203" s="14" t="s">
        <v>34</v>
      </c>
      <c r="W203" s="14" t="s">
        <v>34</v>
      </c>
      <c r="X203" s="190">
        <v>0</v>
      </c>
      <c r="Y203" s="14" t="s">
        <v>34</v>
      </c>
      <c r="Z203" s="14" t="s">
        <v>34</v>
      </c>
      <c r="AA203" s="212">
        <v>6</v>
      </c>
      <c r="AB203" s="190" t="s">
        <v>34</v>
      </c>
      <c r="AC203" s="190" t="s">
        <v>34</v>
      </c>
      <c r="AD203" s="212">
        <v>7268</v>
      </c>
      <c r="AE203" s="190" t="s">
        <v>34</v>
      </c>
      <c r="AF203" s="190" t="s">
        <v>34</v>
      </c>
      <c r="AG203" s="212">
        <v>7530</v>
      </c>
      <c r="AH203" s="190" t="s">
        <v>34</v>
      </c>
      <c r="AI203" s="190" t="s">
        <v>34</v>
      </c>
      <c r="AJ203" s="212">
        <v>7707</v>
      </c>
      <c r="AK203" s="190" t="s">
        <v>34</v>
      </c>
      <c r="AL203" s="190" t="s">
        <v>34</v>
      </c>
      <c r="AM203" s="212">
        <v>13720</v>
      </c>
      <c r="AN203" s="190" t="s">
        <v>973</v>
      </c>
      <c r="AO203" s="17"/>
    </row>
    <row r="204" spans="1:43" ht="72" customHeight="1" thickBot="1">
      <c r="A204" s="277" t="s">
        <v>27</v>
      </c>
      <c r="B204" s="576" t="s">
        <v>138</v>
      </c>
      <c r="C204" s="565" t="s">
        <v>139</v>
      </c>
      <c r="D204" s="576" t="s">
        <v>140</v>
      </c>
      <c r="E204" s="576" t="s">
        <v>31</v>
      </c>
      <c r="F204" s="576" t="s">
        <v>32</v>
      </c>
      <c r="G204" s="585" t="s">
        <v>33</v>
      </c>
      <c r="H204" s="585" t="s">
        <v>33</v>
      </c>
      <c r="I204" s="587">
        <v>62370</v>
      </c>
      <c r="J204" s="13" t="s">
        <v>34</v>
      </c>
      <c r="K204" s="13" t="s">
        <v>34</v>
      </c>
      <c r="L204" s="190">
        <v>0</v>
      </c>
      <c r="M204" s="13" t="s">
        <v>34</v>
      </c>
      <c r="N204" s="13" t="s">
        <v>34</v>
      </c>
      <c r="O204" s="176">
        <v>0</v>
      </c>
      <c r="P204" s="14" t="s">
        <v>34</v>
      </c>
      <c r="Q204" s="14" t="s">
        <v>34</v>
      </c>
      <c r="R204" s="190">
        <v>0</v>
      </c>
      <c r="S204" s="14" t="s">
        <v>34</v>
      </c>
      <c r="T204" s="14" t="s">
        <v>34</v>
      </c>
      <c r="U204" s="212">
        <v>56647</v>
      </c>
      <c r="V204" s="14" t="s">
        <v>34</v>
      </c>
      <c r="W204" s="14" t="s">
        <v>34</v>
      </c>
      <c r="X204" s="212">
        <v>68742</v>
      </c>
      <c r="Y204" s="14" t="s">
        <v>34</v>
      </c>
      <c r="Z204" s="14" t="s">
        <v>34</v>
      </c>
      <c r="AA204" s="212">
        <v>70667</v>
      </c>
      <c r="AB204" s="190" t="s">
        <v>34</v>
      </c>
      <c r="AC204" s="190" t="s">
        <v>34</v>
      </c>
      <c r="AD204" s="212">
        <v>82623</v>
      </c>
      <c r="AE204" s="190" t="s">
        <v>34</v>
      </c>
      <c r="AF204" s="190" t="s">
        <v>34</v>
      </c>
      <c r="AG204" s="212">
        <v>85267</v>
      </c>
      <c r="AH204" s="190" t="s">
        <v>34</v>
      </c>
      <c r="AI204" s="190" t="s">
        <v>34</v>
      </c>
      <c r="AJ204" s="212">
        <v>85267</v>
      </c>
      <c r="AK204" s="190" t="s">
        <v>34</v>
      </c>
      <c r="AL204" s="190" t="s">
        <v>34</v>
      </c>
      <c r="AM204" s="212">
        <v>85267</v>
      </c>
      <c r="AN204" s="190" t="s">
        <v>974</v>
      </c>
      <c r="AO204" s="15"/>
    </row>
    <row r="205" spans="1:43" ht="51.75" thickBot="1">
      <c r="A205" s="277" t="s">
        <v>35</v>
      </c>
      <c r="B205" s="576"/>
      <c r="C205" s="565"/>
      <c r="D205" s="576"/>
      <c r="E205" s="576"/>
      <c r="F205" s="576"/>
      <c r="G205" s="586"/>
      <c r="H205" s="586"/>
      <c r="I205" s="588"/>
      <c r="J205" s="13" t="s">
        <v>34</v>
      </c>
      <c r="K205" s="13" t="s">
        <v>34</v>
      </c>
      <c r="L205" s="190">
        <v>0</v>
      </c>
      <c r="M205" s="13" t="s">
        <v>34</v>
      </c>
      <c r="N205" s="13" t="s">
        <v>34</v>
      </c>
      <c r="O205" s="176">
        <v>0</v>
      </c>
      <c r="P205" s="14" t="s">
        <v>34</v>
      </c>
      <c r="Q205" s="14" t="s">
        <v>34</v>
      </c>
      <c r="R205" s="190">
        <v>0</v>
      </c>
      <c r="S205" s="14" t="s">
        <v>34</v>
      </c>
      <c r="T205" s="14" t="s">
        <v>34</v>
      </c>
      <c r="U205" s="212">
        <v>0</v>
      </c>
      <c r="V205" s="14" t="s">
        <v>34</v>
      </c>
      <c r="W205" s="14" t="s">
        <v>34</v>
      </c>
      <c r="X205" s="212">
        <v>0</v>
      </c>
      <c r="Y205" s="14" t="s">
        <v>34</v>
      </c>
      <c r="Z205" s="14" t="s">
        <v>34</v>
      </c>
      <c r="AA205" s="212">
        <v>28170</v>
      </c>
      <c r="AB205" s="190" t="s">
        <v>34</v>
      </c>
      <c r="AC205" s="190" t="s">
        <v>34</v>
      </c>
      <c r="AD205" s="212">
        <v>59862</v>
      </c>
      <c r="AE205" s="190" t="s">
        <v>34</v>
      </c>
      <c r="AF205" s="190" t="s">
        <v>34</v>
      </c>
      <c r="AG205" s="212">
        <v>62977</v>
      </c>
      <c r="AH205" s="190" t="s">
        <v>34</v>
      </c>
      <c r="AI205" s="190" t="s">
        <v>34</v>
      </c>
      <c r="AJ205" s="212">
        <v>65135</v>
      </c>
      <c r="AK205" s="190" t="s">
        <v>34</v>
      </c>
      <c r="AL205" s="190" t="s">
        <v>34</v>
      </c>
      <c r="AM205" s="212">
        <v>92553</v>
      </c>
      <c r="AN205" s="190" t="s">
        <v>975</v>
      </c>
      <c r="AO205" s="17"/>
    </row>
    <row r="206" spans="1:43" ht="71.25" customHeight="1" thickBot="1">
      <c r="A206" s="277" t="s">
        <v>27</v>
      </c>
      <c r="B206" s="576">
        <v>18</v>
      </c>
      <c r="C206" s="565" t="s">
        <v>141</v>
      </c>
      <c r="D206" s="576" t="s">
        <v>112</v>
      </c>
      <c r="E206" s="576" t="s">
        <v>31</v>
      </c>
      <c r="F206" s="576" t="s">
        <v>32</v>
      </c>
      <c r="G206" s="585" t="s">
        <v>33</v>
      </c>
      <c r="H206" s="585" t="s">
        <v>33</v>
      </c>
      <c r="I206" s="585">
        <v>154</v>
      </c>
      <c r="J206" s="13" t="s">
        <v>34</v>
      </c>
      <c r="K206" s="13" t="s">
        <v>34</v>
      </c>
      <c r="L206" s="190">
        <v>0</v>
      </c>
      <c r="M206" s="13" t="s">
        <v>34</v>
      </c>
      <c r="N206" s="13" t="s">
        <v>34</v>
      </c>
      <c r="O206" s="176">
        <v>0</v>
      </c>
      <c r="P206" s="14" t="s">
        <v>34</v>
      </c>
      <c r="Q206" s="14" t="s">
        <v>34</v>
      </c>
      <c r="R206" s="190">
        <v>0</v>
      </c>
      <c r="S206" s="14" t="s">
        <v>34</v>
      </c>
      <c r="T206" s="14" t="s">
        <v>34</v>
      </c>
      <c r="U206" s="190">
        <v>151.38999999999999</v>
      </c>
      <c r="V206" s="14" t="s">
        <v>34</v>
      </c>
      <c r="W206" s="14" t="s">
        <v>34</v>
      </c>
      <c r="X206" s="190">
        <v>178.66</v>
      </c>
      <c r="Y206" s="14" t="s">
        <v>34</v>
      </c>
      <c r="Z206" s="14" t="s">
        <v>34</v>
      </c>
      <c r="AA206" s="214">
        <v>194.6</v>
      </c>
      <c r="AB206" s="190" t="s">
        <v>34</v>
      </c>
      <c r="AC206" s="190" t="s">
        <v>34</v>
      </c>
      <c r="AD206" s="214">
        <v>253.56</v>
      </c>
      <c r="AE206" s="190" t="s">
        <v>34</v>
      </c>
      <c r="AF206" s="190" t="s">
        <v>34</v>
      </c>
      <c r="AG206" s="214">
        <v>264.48</v>
      </c>
      <c r="AH206" s="190" t="s">
        <v>34</v>
      </c>
      <c r="AI206" s="190" t="s">
        <v>34</v>
      </c>
      <c r="AJ206" s="214">
        <v>264.48</v>
      </c>
      <c r="AK206" s="190" t="s">
        <v>34</v>
      </c>
      <c r="AL206" s="190" t="s">
        <v>34</v>
      </c>
      <c r="AM206" s="214">
        <v>264.48</v>
      </c>
      <c r="AN206" s="190" t="s">
        <v>976</v>
      </c>
      <c r="AO206" s="15"/>
    </row>
    <row r="207" spans="1:43" ht="51.75" thickBot="1">
      <c r="A207" s="277" t="s">
        <v>35</v>
      </c>
      <c r="B207" s="576"/>
      <c r="C207" s="565"/>
      <c r="D207" s="576"/>
      <c r="E207" s="576"/>
      <c r="F207" s="576"/>
      <c r="G207" s="586"/>
      <c r="H207" s="586"/>
      <c r="I207" s="586"/>
      <c r="J207" s="13" t="s">
        <v>34</v>
      </c>
      <c r="K207" s="13" t="s">
        <v>34</v>
      </c>
      <c r="L207" s="190">
        <v>0</v>
      </c>
      <c r="M207" s="13" t="s">
        <v>34</v>
      </c>
      <c r="N207" s="13" t="s">
        <v>34</v>
      </c>
      <c r="O207" s="176">
        <v>0</v>
      </c>
      <c r="P207" s="14" t="s">
        <v>34</v>
      </c>
      <c r="Q207" s="14" t="s">
        <v>34</v>
      </c>
      <c r="R207" s="190">
        <v>0</v>
      </c>
      <c r="S207" s="14" t="s">
        <v>34</v>
      </c>
      <c r="T207" s="14" t="s">
        <v>34</v>
      </c>
      <c r="U207" s="190">
        <v>0.48</v>
      </c>
      <c r="V207" s="14" t="s">
        <v>34</v>
      </c>
      <c r="W207" s="14" t="s">
        <v>34</v>
      </c>
      <c r="X207" s="190">
        <v>109.04</v>
      </c>
      <c r="Y207" s="14" t="s">
        <v>34</v>
      </c>
      <c r="Z207" s="14" t="s">
        <v>34</v>
      </c>
      <c r="AA207" s="214">
        <v>150.71</v>
      </c>
      <c r="AB207" s="190" t="s">
        <v>34</v>
      </c>
      <c r="AC207" s="190" t="s">
        <v>34</v>
      </c>
      <c r="AD207" s="214">
        <v>180.47</v>
      </c>
      <c r="AE207" s="190" t="s">
        <v>34</v>
      </c>
      <c r="AF207" s="190" t="s">
        <v>34</v>
      </c>
      <c r="AG207" s="214">
        <v>225.32</v>
      </c>
      <c r="AH207" s="190" t="s">
        <v>34</v>
      </c>
      <c r="AI207" s="190" t="s">
        <v>34</v>
      </c>
      <c r="AJ207" s="214">
        <v>242.88</v>
      </c>
      <c r="AK207" s="190" t="s">
        <v>34</v>
      </c>
      <c r="AL207" s="190" t="s">
        <v>34</v>
      </c>
      <c r="AM207" s="190">
        <v>263.52</v>
      </c>
      <c r="AN207" s="190" t="s">
        <v>977</v>
      </c>
      <c r="AO207" s="17"/>
    </row>
    <row r="208" spans="1:43" ht="31.5" customHeight="1" thickBot="1"/>
    <row r="209" spans="1:43" ht="18.75" customHeight="1" thickBot="1">
      <c r="A209" s="274" t="s">
        <v>1</v>
      </c>
      <c r="B209" s="279" t="s">
        <v>120</v>
      </c>
      <c r="C209" s="551" t="s">
        <v>121</v>
      </c>
      <c r="D209" s="551"/>
      <c r="E209" s="551"/>
      <c r="F209" s="551"/>
      <c r="G209" s="551"/>
      <c r="H209" s="551"/>
      <c r="I209" s="551"/>
      <c r="J209" s="551"/>
      <c r="K209" s="551"/>
      <c r="L209" s="551"/>
      <c r="M209" s="551"/>
      <c r="N209" s="551"/>
      <c r="O209" s="552"/>
    </row>
    <row r="210" spans="1:43" ht="29.25" customHeight="1" thickBot="1">
      <c r="A210" s="274" t="s">
        <v>4</v>
      </c>
      <c r="B210" s="280" t="s">
        <v>142</v>
      </c>
      <c r="C210" s="570" t="s">
        <v>143</v>
      </c>
      <c r="D210" s="570"/>
      <c r="E210" s="570"/>
      <c r="F210" s="570"/>
      <c r="G210" s="570"/>
      <c r="H210" s="570"/>
      <c r="I210" s="570"/>
      <c r="J210" s="570"/>
      <c r="K210" s="570"/>
      <c r="L210" s="570"/>
      <c r="M210" s="570"/>
      <c r="N210" s="570"/>
      <c r="O210" s="571"/>
    </row>
    <row r="211" spans="1:43" ht="13.5" thickBot="1"/>
    <row r="212" spans="1:43" s="11" customFormat="1" ht="42.75" thickBot="1">
      <c r="A212" s="192"/>
      <c r="B212" s="250" t="s">
        <v>7</v>
      </c>
      <c r="C212" s="192" t="s">
        <v>8</v>
      </c>
      <c r="D212" s="192" t="s">
        <v>9</v>
      </c>
      <c r="E212" s="192" t="s">
        <v>10</v>
      </c>
      <c r="F212" s="192" t="s">
        <v>11</v>
      </c>
      <c r="G212" s="559" t="s">
        <v>12</v>
      </c>
      <c r="H212" s="592"/>
      <c r="I212" s="593"/>
      <c r="J212" s="550" t="s">
        <v>13</v>
      </c>
      <c r="K212" s="550"/>
      <c r="L212" s="550"/>
      <c r="M212" s="550" t="s">
        <v>14</v>
      </c>
      <c r="N212" s="550"/>
      <c r="O212" s="550"/>
      <c r="P212" s="550" t="s">
        <v>15</v>
      </c>
      <c r="Q212" s="550"/>
      <c r="R212" s="550"/>
      <c r="S212" s="550" t="s">
        <v>16</v>
      </c>
      <c r="T212" s="550"/>
      <c r="U212" s="550"/>
      <c r="V212" s="550" t="s">
        <v>17</v>
      </c>
      <c r="W212" s="550"/>
      <c r="X212" s="550"/>
      <c r="Y212" s="550" t="s">
        <v>18</v>
      </c>
      <c r="Z212" s="550"/>
      <c r="AA212" s="550"/>
      <c r="AB212" s="550" t="s">
        <v>19</v>
      </c>
      <c r="AC212" s="550"/>
      <c r="AD212" s="550"/>
      <c r="AE212" s="550" t="s">
        <v>20</v>
      </c>
      <c r="AF212" s="550"/>
      <c r="AG212" s="550"/>
      <c r="AH212" s="550" t="s">
        <v>21</v>
      </c>
      <c r="AI212" s="550"/>
      <c r="AJ212" s="550"/>
      <c r="AK212" s="550" t="s">
        <v>22</v>
      </c>
      <c r="AL212" s="550"/>
      <c r="AM212" s="550"/>
      <c r="AN212" s="192" t="s">
        <v>474</v>
      </c>
      <c r="AO212" s="9"/>
      <c r="AQ212" s="4"/>
    </row>
    <row r="213" spans="1:43" ht="13.5" thickBot="1">
      <c r="A213" s="190"/>
      <c r="B213" s="565"/>
      <c r="C213" s="565"/>
      <c r="D213" s="565"/>
      <c r="E213" s="565"/>
      <c r="F213" s="565"/>
      <c r="G213" s="565"/>
      <c r="H213" s="565"/>
      <c r="I213" s="565"/>
      <c r="J213" s="565"/>
      <c r="K213" s="565"/>
      <c r="L213" s="565"/>
      <c r="M213" s="565"/>
      <c r="N213" s="565"/>
      <c r="O213" s="565"/>
      <c r="P213" s="565"/>
      <c r="Q213" s="565"/>
      <c r="R213" s="565"/>
      <c r="S213" s="565"/>
      <c r="T213" s="565"/>
      <c r="U213" s="565"/>
      <c r="V213" s="565"/>
      <c r="W213" s="565"/>
      <c r="X213" s="565"/>
      <c r="Y213" s="565"/>
      <c r="Z213" s="565"/>
      <c r="AA213" s="565"/>
      <c r="AB213" s="565"/>
      <c r="AC213" s="565"/>
      <c r="AD213" s="565"/>
      <c r="AE213" s="565"/>
      <c r="AF213" s="565"/>
      <c r="AG213" s="565"/>
      <c r="AH213" s="565"/>
      <c r="AI213" s="565"/>
      <c r="AJ213" s="565"/>
      <c r="AK213" s="565"/>
      <c r="AL213" s="565"/>
      <c r="AM213" s="565"/>
      <c r="AN213" s="565"/>
    </row>
    <row r="214" spans="1:43" ht="13.5" thickBot="1">
      <c r="A214" s="190"/>
      <c r="B214" s="176"/>
      <c r="C214" s="190"/>
      <c r="D214" s="176"/>
      <c r="E214" s="176"/>
      <c r="F214" s="176"/>
      <c r="G214" s="176" t="s">
        <v>24</v>
      </c>
      <c r="H214" s="176" t="s">
        <v>25</v>
      </c>
      <c r="I214" s="176" t="s">
        <v>26</v>
      </c>
      <c r="J214" s="211" t="s">
        <v>24</v>
      </c>
      <c r="K214" s="211" t="s">
        <v>25</v>
      </c>
      <c r="L214" s="190" t="s">
        <v>26</v>
      </c>
      <c r="M214" s="211" t="s">
        <v>24</v>
      </c>
      <c r="N214" s="211" t="s">
        <v>25</v>
      </c>
      <c r="O214" s="176" t="s">
        <v>26</v>
      </c>
      <c r="P214" s="212" t="s">
        <v>24</v>
      </c>
      <c r="Q214" s="212" t="s">
        <v>25</v>
      </c>
      <c r="R214" s="190" t="s">
        <v>26</v>
      </c>
      <c r="S214" s="212" t="s">
        <v>24</v>
      </c>
      <c r="T214" s="212" t="s">
        <v>25</v>
      </c>
      <c r="U214" s="190" t="s">
        <v>26</v>
      </c>
      <c r="V214" s="190" t="s">
        <v>24</v>
      </c>
      <c r="W214" s="190" t="s">
        <v>25</v>
      </c>
      <c r="X214" s="190" t="s">
        <v>26</v>
      </c>
      <c r="Y214" s="190" t="s">
        <v>24</v>
      </c>
      <c r="Z214" s="190" t="s">
        <v>25</v>
      </c>
      <c r="AA214" s="190" t="s">
        <v>26</v>
      </c>
      <c r="AB214" s="190" t="s">
        <v>24</v>
      </c>
      <c r="AC214" s="190" t="s">
        <v>25</v>
      </c>
      <c r="AD214" s="212" t="s">
        <v>26</v>
      </c>
      <c r="AE214" s="190" t="s">
        <v>24</v>
      </c>
      <c r="AF214" s="190" t="s">
        <v>25</v>
      </c>
      <c r="AG214" s="190" t="s">
        <v>26</v>
      </c>
      <c r="AH214" s="190" t="s">
        <v>24</v>
      </c>
      <c r="AI214" s="190" t="s">
        <v>25</v>
      </c>
      <c r="AJ214" s="190" t="s">
        <v>26</v>
      </c>
      <c r="AK214" s="190" t="s">
        <v>24</v>
      </c>
      <c r="AL214" s="190" t="s">
        <v>25</v>
      </c>
      <c r="AM214" s="190" t="s">
        <v>26</v>
      </c>
      <c r="AN214" s="190"/>
    </row>
    <row r="215" spans="1:43" ht="77.25" thickBot="1">
      <c r="A215" s="277" t="s">
        <v>27</v>
      </c>
      <c r="B215" s="576" t="s">
        <v>144</v>
      </c>
      <c r="C215" s="565" t="s">
        <v>427</v>
      </c>
      <c r="D215" s="576" t="s">
        <v>145</v>
      </c>
      <c r="E215" s="576" t="s">
        <v>31</v>
      </c>
      <c r="F215" s="576" t="s">
        <v>32</v>
      </c>
      <c r="G215" s="585" t="s">
        <v>33</v>
      </c>
      <c r="H215" s="585" t="s">
        <v>33</v>
      </c>
      <c r="I215" s="587">
        <v>377588</v>
      </c>
      <c r="J215" s="13" t="s">
        <v>34</v>
      </c>
      <c r="K215" s="13" t="s">
        <v>34</v>
      </c>
      <c r="L215" s="190">
        <v>0</v>
      </c>
      <c r="M215" s="13" t="s">
        <v>34</v>
      </c>
      <c r="N215" s="13" t="s">
        <v>34</v>
      </c>
      <c r="O215" s="176">
        <v>0</v>
      </c>
      <c r="P215" s="14" t="s">
        <v>34</v>
      </c>
      <c r="Q215" s="14" t="s">
        <v>34</v>
      </c>
      <c r="R215" s="212">
        <v>42936</v>
      </c>
      <c r="S215" s="14" t="s">
        <v>34</v>
      </c>
      <c r="T215" s="14" t="s">
        <v>34</v>
      </c>
      <c r="U215" s="212">
        <v>356161</v>
      </c>
      <c r="V215" s="14" t="s">
        <v>34</v>
      </c>
      <c r="W215" s="14" t="s">
        <v>34</v>
      </c>
      <c r="X215" s="212">
        <v>405945</v>
      </c>
      <c r="Y215" s="14" t="s">
        <v>34</v>
      </c>
      <c r="Z215" s="14" t="s">
        <v>34</v>
      </c>
      <c r="AA215" s="212">
        <v>405945</v>
      </c>
      <c r="AB215" s="190" t="s">
        <v>34</v>
      </c>
      <c r="AC215" s="190" t="s">
        <v>34</v>
      </c>
      <c r="AD215" s="212">
        <v>429441</v>
      </c>
      <c r="AE215" s="190" t="s">
        <v>34</v>
      </c>
      <c r="AF215" s="190" t="s">
        <v>34</v>
      </c>
      <c r="AG215" s="212">
        <v>453841</v>
      </c>
      <c r="AH215" s="190" t="s">
        <v>34</v>
      </c>
      <c r="AI215" s="190" t="s">
        <v>34</v>
      </c>
      <c r="AJ215" s="212">
        <v>453841</v>
      </c>
      <c r="AK215" s="190" t="s">
        <v>34</v>
      </c>
      <c r="AL215" s="190" t="s">
        <v>34</v>
      </c>
      <c r="AM215" s="212">
        <v>453841</v>
      </c>
      <c r="AN215" s="190" t="s">
        <v>978</v>
      </c>
      <c r="AO215" s="15"/>
      <c r="AP215" s="16"/>
    </row>
    <row r="216" spans="1:43" ht="141" thickBot="1">
      <c r="A216" s="277" t="s">
        <v>35</v>
      </c>
      <c r="B216" s="576"/>
      <c r="C216" s="565"/>
      <c r="D216" s="576"/>
      <c r="E216" s="576"/>
      <c r="F216" s="576"/>
      <c r="G216" s="586"/>
      <c r="H216" s="586"/>
      <c r="I216" s="588"/>
      <c r="J216" s="13" t="s">
        <v>34</v>
      </c>
      <c r="K216" s="13" t="s">
        <v>34</v>
      </c>
      <c r="L216" s="190">
        <v>0</v>
      </c>
      <c r="M216" s="13" t="s">
        <v>34</v>
      </c>
      <c r="N216" s="13" t="s">
        <v>34</v>
      </c>
      <c r="O216" s="176">
        <v>0</v>
      </c>
      <c r="P216" s="14" t="s">
        <v>34</v>
      </c>
      <c r="Q216" s="14" t="s">
        <v>34</v>
      </c>
      <c r="R216" s="190">
        <v>0</v>
      </c>
      <c r="S216" s="14" t="s">
        <v>34</v>
      </c>
      <c r="T216" s="14" t="s">
        <v>34</v>
      </c>
      <c r="U216" s="212">
        <v>0</v>
      </c>
      <c r="V216" s="14" t="s">
        <v>34</v>
      </c>
      <c r="W216" s="14" t="s">
        <v>34</v>
      </c>
      <c r="X216" s="212">
        <v>125668</v>
      </c>
      <c r="Y216" s="14" t="s">
        <v>34</v>
      </c>
      <c r="Z216" s="14" t="s">
        <v>34</v>
      </c>
      <c r="AA216" s="212">
        <v>327178</v>
      </c>
      <c r="AB216" s="190" t="s">
        <v>34</v>
      </c>
      <c r="AC216" s="190" t="s">
        <v>34</v>
      </c>
      <c r="AD216" s="212">
        <v>674711</v>
      </c>
      <c r="AE216" s="190" t="s">
        <v>34</v>
      </c>
      <c r="AF216" s="190" t="s">
        <v>34</v>
      </c>
      <c r="AG216" s="212">
        <v>679256</v>
      </c>
      <c r="AH216" s="190" t="s">
        <v>34</v>
      </c>
      <c r="AI216" s="190" t="s">
        <v>34</v>
      </c>
      <c r="AJ216" s="212">
        <v>692987</v>
      </c>
      <c r="AK216" s="190" t="s">
        <v>34</v>
      </c>
      <c r="AL216" s="190" t="s">
        <v>34</v>
      </c>
      <c r="AM216" s="212">
        <v>825844</v>
      </c>
      <c r="AN216" s="190" t="s">
        <v>979</v>
      </c>
      <c r="AO216" s="17"/>
    </row>
    <row r="217" spans="1:43" ht="66.75" customHeight="1" thickBot="1">
      <c r="A217" s="277" t="s">
        <v>27</v>
      </c>
      <c r="B217" s="576">
        <v>19</v>
      </c>
      <c r="C217" s="565" t="s">
        <v>146</v>
      </c>
      <c r="D217" s="585" t="s">
        <v>133</v>
      </c>
      <c r="E217" s="576" t="s">
        <v>31</v>
      </c>
      <c r="F217" s="576" t="s">
        <v>32</v>
      </c>
      <c r="G217" s="585" t="s">
        <v>33</v>
      </c>
      <c r="H217" s="585" t="s">
        <v>33</v>
      </c>
      <c r="I217" s="585">
        <v>23</v>
      </c>
      <c r="J217" s="13" t="s">
        <v>34</v>
      </c>
      <c r="K217" s="13" t="s">
        <v>34</v>
      </c>
      <c r="L217" s="190">
        <v>0</v>
      </c>
      <c r="M217" s="13" t="s">
        <v>34</v>
      </c>
      <c r="N217" s="13" t="s">
        <v>34</v>
      </c>
      <c r="O217" s="176">
        <v>0</v>
      </c>
      <c r="P217" s="14" t="s">
        <v>34</v>
      </c>
      <c r="Q217" s="14" t="s">
        <v>34</v>
      </c>
      <c r="R217" s="190">
        <v>10</v>
      </c>
      <c r="S217" s="14" t="s">
        <v>34</v>
      </c>
      <c r="T217" s="14" t="s">
        <v>34</v>
      </c>
      <c r="U217" s="190">
        <v>49</v>
      </c>
      <c r="V217" s="14" t="s">
        <v>34</v>
      </c>
      <c r="W217" s="14" t="s">
        <v>34</v>
      </c>
      <c r="X217" s="212">
        <v>54</v>
      </c>
      <c r="Y217" s="14" t="s">
        <v>34</v>
      </c>
      <c r="Z217" s="14" t="s">
        <v>34</v>
      </c>
      <c r="AA217" s="212">
        <v>54</v>
      </c>
      <c r="AB217" s="190" t="s">
        <v>34</v>
      </c>
      <c r="AC217" s="190" t="s">
        <v>34</v>
      </c>
      <c r="AD217" s="212">
        <v>57</v>
      </c>
      <c r="AE217" s="190" t="s">
        <v>34</v>
      </c>
      <c r="AF217" s="190" t="s">
        <v>34</v>
      </c>
      <c r="AG217" s="190">
        <v>58</v>
      </c>
      <c r="AH217" s="190" t="s">
        <v>34</v>
      </c>
      <c r="AI217" s="190" t="s">
        <v>34</v>
      </c>
      <c r="AJ217" s="190">
        <v>58</v>
      </c>
      <c r="AK217" s="190" t="s">
        <v>34</v>
      </c>
      <c r="AL217" s="190" t="s">
        <v>34</v>
      </c>
      <c r="AM217" s="190">
        <v>58</v>
      </c>
      <c r="AN217" s="190" t="s">
        <v>980</v>
      </c>
      <c r="AO217" s="15"/>
    </row>
    <row r="218" spans="1:43" ht="34.5" thickBot="1">
      <c r="A218" s="277" t="s">
        <v>35</v>
      </c>
      <c r="B218" s="576"/>
      <c r="C218" s="565"/>
      <c r="D218" s="586"/>
      <c r="E218" s="576"/>
      <c r="F218" s="576"/>
      <c r="G218" s="586"/>
      <c r="H218" s="586"/>
      <c r="I218" s="586"/>
      <c r="J218" s="13" t="s">
        <v>34</v>
      </c>
      <c r="K218" s="13" t="s">
        <v>34</v>
      </c>
      <c r="L218" s="190">
        <v>0</v>
      </c>
      <c r="M218" s="13" t="s">
        <v>34</v>
      </c>
      <c r="N218" s="13" t="s">
        <v>34</v>
      </c>
      <c r="O218" s="176">
        <v>0</v>
      </c>
      <c r="P218" s="14" t="s">
        <v>34</v>
      </c>
      <c r="Q218" s="14" t="s">
        <v>34</v>
      </c>
      <c r="R218" s="190">
        <v>0</v>
      </c>
      <c r="S218" s="14" t="s">
        <v>34</v>
      </c>
      <c r="T218" s="14" t="s">
        <v>34</v>
      </c>
      <c r="U218" s="190">
        <v>2</v>
      </c>
      <c r="V218" s="14" t="s">
        <v>34</v>
      </c>
      <c r="W218" s="14" t="s">
        <v>34</v>
      </c>
      <c r="X218" s="212">
        <v>16</v>
      </c>
      <c r="Y218" s="14" t="s">
        <v>34</v>
      </c>
      <c r="Z218" s="14" t="s">
        <v>34</v>
      </c>
      <c r="AA218" s="212">
        <v>47</v>
      </c>
      <c r="AB218" s="190" t="s">
        <v>34</v>
      </c>
      <c r="AC218" s="190" t="s">
        <v>34</v>
      </c>
      <c r="AD218" s="212">
        <v>54</v>
      </c>
      <c r="AE218" s="190" t="s">
        <v>34</v>
      </c>
      <c r="AF218" s="190" t="s">
        <v>34</v>
      </c>
      <c r="AG218" s="190">
        <v>55</v>
      </c>
      <c r="AH218" s="190" t="s">
        <v>34</v>
      </c>
      <c r="AI218" s="190" t="s">
        <v>34</v>
      </c>
      <c r="AJ218" s="190">
        <v>56</v>
      </c>
      <c r="AK218" s="190"/>
      <c r="AL218" s="190"/>
      <c r="AM218" s="190">
        <v>58</v>
      </c>
      <c r="AN218" s="190" t="s">
        <v>410</v>
      </c>
      <c r="AO218" s="17"/>
    </row>
    <row r="219" spans="1:43" ht="111.75" customHeight="1" thickBot="1">
      <c r="A219" s="277" t="s">
        <v>27</v>
      </c>
      <c r="B219" s="576">
        <v>20</v>
      </c>
      <c r="C219" s="565" t="s">
        <v>147</v>
      </c>
      <c r="D219" s="585" t="s">
        <v>133</v>
      </c>
      <c r="E219" s="576" t="s">
        <v>31</v>
      </c>
      <c r="F219" s="576" t="s">
        <v>32</v>
      </c>
      <c r="G219" s="585" t="s">
        <v>33</v>
      </c>
      <c r="H219" s="585" t="s">
        <v>33</v>
      </c>
      <c r="I219" s="585">
        <v>15</v>
      </c>
      <c r="J219" s="13" t="s">
        <v>34</v>
      </c>
      <c r="K219" s="13" t="s">
        <v>34</v>
      </c>
      <c r="L219" s="190">
        <v>0</v>
      </c>
      <c r="M219" s="13" t="s">
        <v>34</v>
      </c>
      <c r="N219" s="13" t="s">
        <v>34</v>
      </c>
      <c r="O219" s="176">
        <v>0</v>
      </c>
      <c r="P219" s="14" t="s">
        <v>34</v>
      </c>
      <c r="Q219" s="14" t="s">
        <v>34</v>
      </c>
      <c r="R219" s="190">
        <v>6</v>
      </c>
      <c r="S219" s="14" t="s">
        <v>34</v>
      </c>
      <c r="T219" s="14" t="s">
        <v>34</v>
      </c>
      <c r="U219" s="190">
        <v>20</v>
      </c>
      <c r="V219" s="14" t="s">
        <v>34</v>
      </c>
      <c r="W219" s="14" t="s">
        <v>34</v>
      </c>
      <c r="X219" s="212">
        <v>20</v>
      </c>
      <c r="Y219" s="14" t="s">
        <v>34</v>
      </c>
      <c r="Z219" s="14" t="s">
        <v>34</v>
      </c>
      <c r="AA219" s="212">
        <v>20</v>
      </c>
      <c r="AB219" s="190" t="s">
        <v>34</v>
      </c>
      <c r="AC219" s="190" t="s">
        <v>34</v>
      </c>
      <c r="AD219" s="212">
        <v>25</v>
      </c>
      <c r="AE219" s="190" t="s">
        <v>34</v>
      </c>
      <c r="AF219" s="190" t="s">
        <v>34</v>
      </c>
      <c r="AG219" s="190">
        <v>26</v>
      </c>
      <c r="AH219" s="190" t="s">
        <v>34</v>
      </c>
      <c r="AI219" s="190" t="s">
        <v>34</v>
      </c>
      <c r="AJ219" s="190">
        <v>26</v>
      </c>
      <c r="AK219" s="190" t="s">
        <v>34</v>
      </c>
      <c r="AL219" s="190" t="s">
        <v>34</v>
      </c>
      <c r="AM219" s="190">
        <v>26</v>
      </c>
      <c r="AN219" s="190" t="s">
        <v>981</v>
      </c>
      <c r="AO219" s="15"/>
    </row>
    <row r="220" spans="1:43" ht="34.5" thickBot="1">
      <c r="A220" s="277" t="s">
        <v>35</v>
      </c>
      <c r="B220" s="576"/>
      <c r="C220" s="565"/>
      <c r="D220" s="586"/>
      <c r="E220" s="576"/>
      <c r="F220" s="576"/>
      <c r="G220" s="586"/>
      <c r="H220" s="586"/>
      <c r="I220" s="586"/>
      <c r="J220" s="13" t="s">
        <v>34</v>
      </c>
      <c r="K220" s="13" t="s">
        <v>34</v>
      </c>
      <c r="L220" s="190">
        <v>0</v>
      </c>
      <c r="M220" s="13" t="s">
        <v>34</v>
      </c>
      <c r="N220" s="13" t="s">
        <v>34</v>
      </c>
      <c r="O220" s="176">
        <v>0</v>
      </c>
      <c r="P220" s="14" t="s">
        <v>34</v>
      </c>
      <c r="Q220" s="14" t="s">
        <v>34</v>
      </c>
      <c r="R220" s="190">
        <v>0</v>
      </c>
      <c r="S220" s="14" t="s">
        <v>34</v>
      </c>
      <c r="T220" s="14" t="s">
        <v>34</v>
      </c>
      <c r="U220" s="190">
        <v>2</v>
      </c>
      <c r="V220" s="14" t="s">
        <v>34</v>
      </c>
      <c r="W220" s="14" t="s">
        <v>34</v>
      </c>
      <c r="X220" s="212">
        <v>10</v>
      </c>
      <c r="Y220" s="14" t="s">
        <v>34</v>
      </c>
      <c r="Z220" s="14" t="s">
        <v>34</v>
      </c>
      <c r="AA220" s="212">
        <v>18</v>
      </c>
      <c r="AB220" s="190" t="s">
        <v>34</v>
      </c>
      <c r="AC220" s="190" t="s">
        <v>34</v>
      </c>
      <c r="AD220" s="212">
        <v>20</v>
      </c>
      <c r="AE220" s="190" t="s">
        <v>34</v>
      </c>
      <c r="AF220" s="190" t="s">
        <v>34</v>
      </c>
      <c r="AG220" s="190">
        <v>23</v>
      </c>
      <c r="AH220" s="190" t="s">
        <v>34</v>
      </c>
      <c r="AI220" s="190" t="s">
        <v>34</v>
      </c>
      <c r="AJ220" s="190">
        <v>25</v>
      </c>
      <c r="AK220" s="190" t="s">
        <v>34</v>
      </c>
      <c r="AL220" s="190" t="s">
        <v>34</v>
      </c>
      <c r="AM220" s="190">
        <v>26</v>
      </c>
      <c r="AN220" s="190" t="s">
        <v>410</v>
      </c>
      <c r="AO220" s="17"/>
    </row>
    <row r="221" spans="1:43" ht="24" customHeight="1" thickBot="1"/>
    <row r="222" spans="1:43" ht="13.5" thickBot="1">
      <c r="A222" s="234" t="s">
        <v>1</v>
      </c>
      <c r="B222" s="279" t="s">
        <v>120</v>
      </c>
      <c r="C222" s="551" t="s">
        <v>121</v>
      </c>
      <c r="D222" s="551"/>
      <c r="E222" s="551"/>
      <c r="F222" s="551"/>
      <c r="G222" s="551"/>
      <c r="H222" s="551"/>
      <c r="I222" s="551"/>
      <c r="J222" s="551"/>
      <c r="K222" s="551"/>
      <c r="L222" s="551"/>
      <c r="M222" s="551"/>
      <c r="N222" s="551"/>
      <c r="O222" s="552"/>
    </row>
    <row r="223" spans="1:43" ht="50.25" customHeight="1" thickBot="1">
      <c r="A223" s="234" t="s">
        <v>4</v>
      </c>
      <c r="B223" s="280" t="s">
        <v>148</v>
      </c>
      <c r="C223" s="570" t="s">
        <v>149</v>
      </c>
      <c r="D223" s="570"/>
      <c r="E223" s="570"/>
      <c r="F223" s="570"/>
      <c r="G223" s="570"/>
      <c r="H223" s="570"/>
      <c r="I223" s="570"/>
      <c r="J223" s="570"/>
      <c r="K223" s="570"/>
      <c r="L223" s="570"/>
      <c r="M223" s="570"/>
      <c r="N223" s="570"/>
      <c r="O223" s="571"/>
    </row>
    <row r="224" spans="1:43" ht="13.5" thickBot="1"/>
    <row r="225" spans="1:43" s="11" customFormat="1" ht="42.75" thickBot="1">
      <c r="A225" s="192"/>
      <c r="B225" s="250" t="s">
        <v>7</v>
      </c>
      <c r="C225" s="192" t="s">
        <v>8</v>
      </c>
      <c r="D225" s="192" t="s">
        <v>9</v>
      </c>
      <c r="E225" s="192" t="s">
        <v>10</v>
      </c>
      <c r="F225" s="192" t="s">
        <v>11</v>
      </c>
      <c r="G225" s="559" t="s">
        <v>12</v>
      </c>
      <c r="H225" s="592"/>
      <c r="I225" s="593"/>
      <c r="J225" s="550" t="s">
        <v>13</v>
      </c>
      <c r="K225" s="550"/>
      <c r="L225" s="550"/>
      <c r="M225" s="550" t="s">
        <v>14</v>
      </c>
      <c r="N225" s="550"/>
      <c r="O225" s="550"/>
      <c r="P225" s="550" t="s">
        <v>15</v>
      </c>
      <c r="Q225" s="550"/>
      <c r="R225" s="550"/>
      <c r="S225" s="550" t="s">
        <v>16</v>
      </c>
      <c r="T225" s="550"/>
      <c r="U225" s="550"/>
      <c r="V225" s="550" t="s">
        <v>17</v>
      </c>
      <c r="W225" s="550"/>
      <c r="X225" s="550"/>
      <c r="Y225" s="550" t="s">
        <v>18</v>
      </c>
      <c r="Z225" s="550"/>
      <c r="AA225" s="550"/>
      <c r="AB225" s="550" t="s">
        <v>19</v>
      </c>
      <c r="AC225" s="550"/>
      <c r="AD225" s="550"/>
      <c r="AE225" s="550" t="s">
        <v>20</v>
      </c>
      <c r="AF225" s="550"/>
      <c r="AG225" s="550"/>
      <c r="AH225" s="550" t="s">
        <v>21</v>
      </c>
      <c r="AI225" s="550"/>
      <c r="AJ225" s="550"/>
      <c r="AK225" s="550" t="s">
        <v>22</v>
      </c>
      <c r="AL225" s="550"/>
      <c r="AM225" s="550"/>
      <c r="AN225" s="192" t="s">
        <v>474</v>
      </c>
      <c r="AO225" s="9"/>
      <c r="AQ225" s="4"/>
    </row>
    <row r="226" spans="1:43" ht="13.5" thickBot="1">
      <c r="A226" s="190"/>
      <c r="B226" s="565"/>
      <c r="C226" s="565"/>
      <c r="D226" s="565"/>
      <c r="E226" s="565"/>
      <c r="F226" s="565"/>
      <c r="G226" s="565"/>
      <c r="H226" s="565"/>
      <c r="I226" s="565"/>
      <c r="J226" s="565"/>
      <c r="K226" s="565"/>
      <c r="L226" s="565"/>
      <c r="M226" s="565"/>
      <c r="N226" s="565"/>
      <c r="O226" s="565"/>
      <c r="P226" s="565"/>
      <c r="Q226" s="565"/>
      <c r="R226" s="565"/>
      <c r="S226" s="565"/>
      <c r="T226" s="565"/>
      <c r="U226" s="565"/>
      <c r="V226" s="565"/>
      <c r="W226" s="565"/>
      <c r="X226" s="565"/>
      <c r="Y226" s="565"/>
      <c r="Z226" s="565"/>
      <c r="AA226" s="565"/>
      <c r="AB226" s="565"/>
      <c r="AC226" s="565"/>
      <c r="AD226" s="565"/>
      <c r="AE226" s="565"/>
      <c r="AF226" s="565"/>
      <c r="AG226" s="565"/>
      <c r="AH226" s="565"/>
      <c r="AI226" s="565"/>
      <c r="AJ226" s="565"/>
      <c r="AK226" s="565"/>
      <c r="AL226" s="565"/>
      <c r="AM226" s="565"/>
      <c r="AN226" s="565"/>
    </row>
    <row r="227" spans="1:43" ht="13.5" thickBot="1">
      <c r="A227" s="190"/>
      <c r="B227" s="176"/>
      <c r="C227" s="190"/>
      <c r="D227" s="176"/>
      <c r="E227" s="176"/>
      <c r="F227" s="176"/>
      <c r="G227" s="176" t="s">
        <v>24</v>
      </c>
      <c r="H227" s="176" t="s">
        <v>25</v>
      </c>
      <c r="I227" s="176" t="s">
        <v>26</v>
      </c>
      <c r="J227" s="211" t="s">
        <v>24</v>
      </c>
      <c r="K227" s="211" t="s">
        <v>25</v>
      </c>
      <c r="L227" s="190" t="s">
        <v>26</v>
      </c>
      <c r="M227" s="211" t="s">
        <v>24</v>
      </c>
      <c r="N227" s="211" t="s">
        <v>25</v>
      </c>
      <c r="O227" s="176" t="s">
        <v>26</v>
      </c>
      <c r="P227" s="212" t="s">
        <v>24</v>
      </c>
      <c r="Q227" s="212" t="s">
        <v>25</v>
      </c>
      <c r="R227" s="190" t="s">
        <v>26</v>
      </c>
      <c r="S227" s="212" t="s">
        <v>24</v>
      </c>
      <c r="T227" s="212" t="s">
        <v>25</v>
      </c>
      <c r="U227" s="190" t="s">
        <v>26</v>
      </c>
      <c r="V227" s="190" t="s">
        <v>24</v>
      </c>
      <c r="W227" s="190" t="s">
        <v>25</v>
      </c>
      <c r="X227" s="190" t="s">
        <v>26</v>
      </c>
      <c r="Y227" s="190" t="s">
        <v>24</v>
      </c>
      <c r="Z227" s="190" t="s">
        <v>25</v>
      </c>
      <c r="AA227" s="190" t="s">
        <v>26</v>
      </c>
      <c r="AB227" s="190" t="s">
        <v>24</v>
      </c>
      <c r="AC227" s="190" t="s">
        <v>25</v>
      </c>
      <c r="AD227" s="212" t="s">
        <v>26</v>
      </c>
      <c r="AE227" s="190" t="s">
        <v>24</v>
      </c>
      <c r="AF227" s="190" t="s">
        <v>25</v>
      </c>
      <c r="AG227" s="190" t="s">
        <v>26</v>
      </c>
      <c r="AH227" s="190" t="s">
        <v>24</v>
      </c>
      <c r="AI227" s="190" t="s">
        <v>25</v>
      </c>
      <c r="AJ227" s="190" t="s">
        <v>26</v>
      </c>
      <c r="AK227" s="190" t="s">
        <v>24</v>
      </c>
      <c r="AL227" s="190" t="s">
        <v>25</v>
      </c>
      <c r="AM227" s="190" t="s">
        <v>26</v>
      </c>
      <c r="AN227" s="190"/>
    </row>
    <row r="228" spans="1:43" ht="45.75" thickBot="1">
      <c r="A228" s="277" t="s">
        <v>27</v>
      </c>
      <c r="B228" s="576" t="s">
        <v>150</v>
      </c>
      <c r="C228" s="565" t="s">
        <v>428</v>
      </c>
      <c r="D228" s="576" t="s">
        <v>151</v>
      </c>
      <c r="E228" s="576" t="s">
        <v>31</v>
      </c>
      <c r="F228" s="576" t="s">
        <v>32</v>
      </c>
      <c r="G228" s="585" t="s">
        <v>33</v>
      </c>
      <c r="H228" s="585" t="s">
        <v>33</v>
      </c>
      <c r="I228" s="585">
        <v>427</v>
      </c>
      <c r="J228" s="13" t="s">
        <v>34</v>
      </c>
      <c r="K228" s="13" t="s">
        <v>34</v>
      </c>
      <c r="L228" s="190">
        <v>0</v>
      </c>
      <c r="M228" s="13" t="s">
        <v>34</v>
      </c>
      <c r="N228" s="13" t="s">
        <v>34</v>
      </c>
      <c r="O228" s="176">
        <v>0</v>
      </c>
      <c r="P228" s="14" t="s">
        <v>34</v>
      </c>
      <c r="Q228" s="14" t="s">
        <v>34</v>
      </c>
      <c r="R228" s="190">
        <v>0</v>
      </c>
      <c r="S228" s="14" t="s">
        <v>34</v>
      </c>
      <c r="T228" s="14" t="s">
        <v>34</v>
      </c>
      <c r="U228" s="214">
        <v>471.39</v>
      </c>
      <c r="V228" s="14" t="s">
        <v>34</v>
      </c>
      <c r="W228" s="14" t="s">
        <v>34</v>
      </c>
      <c r="X228" s="214">
        <v>486.71</v>
      </c>
      <c r="Y228" s="14" t="s">
        <v>34</v>
      </c>
      <c r="Z228" s="14" t="s">
        <v>34</v>
      </c>
      <c r="AA228" s="214">
        <v>491.23</v>
      </c>
      <c r="AB228" s="14" t="s">
        <v>34</v>
      </c>
      <c r="AC228" s="14" t="s">
        <v>34</v>
      </c>
      <c r="AD228" s="214">
        <v>491.23</v>
      </c>
      <c r="AE228" s="14" t="s">
        <v>34</v>
      </c>
      <c r="AF228" s="14" t="s">
        <v>34</v>
      </c>
      <c r="AG228" s="214">
        <v>491.23</v>
      </c>
      <c r="AH228" s="14" t="s">
        <v>34</v>
      </c>
      <c r="AI228" s="14" t="s">
        <v>34</v>
      </c>
      <c r="AJ228" s="190">
        <v>491.23</v>
      </c>
      <c r="AK228" s="14" t="s">
        <v>34</v>
      </c>
      <c r="AL228" s="14" t="s">
        <v>34</v>
      </c>
      <c r="AM228" s="190">
        <v>491.23</v>
      </c>
      <c r="AN228" s="190"/>
      <c r="AO228" s="15"/>
      <c r="AP228" s="16"/>
    </row>
    <row r="229" spans="1:43" ht="34.5" thickBot="1">
      <c r="A229" s="277" t="s">
        <v>35</v>
      </c>
      <c r="B229" s="576"/>
      <c r="C229" s="565"/>
      <c r="D229" s="576"/>
      <c r="E229" s="576"/>
      <c r="F229" s="576"/>
      <c r="G229" s="586"/>
      <c r="H229" s="586"/>
      <c r="I229" s="586"/>
      <c r="J229" s="13" t="s">
        <v>34</v>
      </c>
      <c r="K229" s="13" t="s">
        <v>34</v>
      </c>
      <c r="L229" s="190">
        <v>0</v>
      </c>
      <c r="M229" s="13" t="s">
        <v>34</v>
      </c>
      <c r="N229" s="13" t="s">
        <v>34</v>
      </c>
      <c r="O229" s="176">
        <v>0</v>
      </c>
      <c r="P229" s="14" t="s">
        <v>34</v>
      </c>
      <c r="Q229" s="14" t="s">
        <v>34</v>
      </c>
      <c r="R229" s="190">
        <v>0</v>
      </c>
      <c r="S229" s="14" t="s">
        <v>34</v>
      </c>
      <c r="T229" s="14" t="s">
        <v>34</v>
      </c>
      <c r="U229" s="212">
        <v>0</v>
      </c>
      <c r="V229" s="14" t="s">
        <v>34</v>
      </c>
      <c r="W229" s="14" t="s">
        <v>34</v>
      </c>
      <c r="X229" s="190">
        <v>1.82</v>
      </c>
      <c r="Y229" s="14" t="s">
        <v>34</v>
      </c>
      <c r="Z229" s="14" t="s">
        <v>34</v>
      </c>
      <c r="AA229" s="214">
        <v>90.82</v>
      </c>
      <c r="AB229" s="14" t="s">
        <v>34</v>
      </c>
      <c r="AC229" s="14" t="s">
        <v>34</v>
      </c>
      <c r="AD229" s="214">
        <v>491.23</v>
      </c>
      <c r="AE229" s="14" t="s">
        <v>34</v>
      </c>
      <c r="AF229" s="14" t="s">
        <v>34</v>
      </c>
      <c r="AG229" s="190">
        <v>491.23</v>
      </c>
      <c r="AH229" s="14" t="s">
        <v>34</v>
      </c>
      <c r="AI229" s="14" t="s">
        <v>34</v>
      </c>
      <c r="AJ229" s="190">
        <v>491.23</v>
      </c>
      <c r="AK229" s="14" t="s">
        <v>34</v>
      </c>
      <c r="AL229" s="14" t="s">
        <v>34</v>
      </c>
      <c r="AM229" s="190">
        <v>491.23</v>
      </c>
      <c r="AN229" s="190"/>
      <c r="AO229" s="17"/>
    </row>
    <row r="230" spans="1:43" ht="86.25" customHeight="1" thickBot="1">
      <c r="A230" s="277" t="s">
        <v>27</v>
      </c>
      <c r="B230" s="576">
        <v>21</v>
      </c>
      <c r="C230" s="565" t="s">
        <v>152</v>
      </c>
      <c r="D230" s="576" t="s">
        <v>133</v>
      </c>
      <c r="E230" s="576" t="s">
        <v>31</v>
      </c>
      <c r="F230" s="576" t="s">
        <v>32</v>
      </c>
      <c r="G230" s="585" t="s">
        <v>33</v>
      </c>
      <c r="H230" s="585" t="s">
        <v>33</v>
      </c>
      <c r="I230" s="585">
        <v>37</v>
      </c>
      <c r="J230" s="13" t="s">
        <v>34</v>
      </c>
      <c r="K230" s="13" t="s">
        <v>34</v>
      </c>
      <c r="L230" s="190">
        <v>0</v>
      </c>
      <c r="M230" s="13" t="s">
        <v>34</v>
      </c>
      <c r="N230" s="13" t="s">
        <v>34</v>
      </c>
      <c r="O230" s="176">
        <v>0</v>
      </c>
      <c r="P230" s="14" t="s">
        <v>34</v>
      </c>
      <c r="Q230" s="14" t="s">
        <v>34</v>
      </c>
      <c r="R230" s="190">
        <v>0</v>
      </c>
      <c r="S230" s="14" t="s">
        <v>34</v>
      </c>
      <c r="T230" s="14" t="s">
        <v>34</v>
      </c>
      <c r="U230" s="190">
        <v>72</v>
      </c>
      <c r="V230" s="14" t="s">
        <v>34</v>
      </c>
      <c r="W230" s="14" t="s">
        <v>34</v>
      </c>
      <c r="X230" s="190">
        <v>103</v>
      </c>
      <c r="Y230" s="14" t="s">
        <v>34</v>
      </c>
      <c r="Z230" s="14" t="s">
        <v>34</v>
      </c>
      <c r="AA230" s="212">
        <v>106</v>
      </c>
      <c r="AB230" s="14" t="s">
        <v>34</v>
      </c>
      <c r="AC230" s="14" t="s">
        <v>34</v>
      </c>
      <c r="AD230" s="212">
        <v>106</v>
      </c>
      <c r="AE230" s="14" t="s">
        <v>34</v>
      </c>
      <c r="AF230" s="14" t="s">
        <v>34</v>
      </c>
      <c r="AG230" s="212">
        <v>106</v>
      </c>
      <c r="AH230" s="14" t="s">
        <v>34</v>
      </c>
      <c r="AI230" s="14" t="s">
        <v>34</v>
      </c>
      <c r="AJ230" s="190">
        <v>117</v>
      </c>
      <c r="AK230" s="14" t="s">
        <v>34</v>
      </c>
      <c r="AL230" s="14" t="s">
        <v>34</v>
      </c>
      <c r="AM230" s="190">
        <v>117</v>
      </c>
      <c r="AN230" s="190" t="s">
        <v>982</v>
      </c>
      <c r="AO230" s="15"/>
    </row>
    <row r="231" spans="1:43" ht="34.5" thickBot="1">
      <c r="A231" s="277" t="s">
        <v>35</v>
      </c>
      <c r="B231" s="576"/>
      <c r="C231" s="565"/>
      <c r="D231" s="576"/>
      <c r="E231" s="576"/>
      <c r="F231" s="576"/>
      <c r="G231" s="586"/>
      <c r="H231" s="586"/>
      <c r="I231" s="586"/>
      <c r="J231" s="13" t="s">
        <v>34</v>
      </c>
      <c r="K231" s="13" t="s">
        <v>34</v>
      </c>
      <c r="L231" s="190">
        <v>0</v>
      </c>
      <c r="M231" s="13" t="s">
        <v>34</v>
      </c>
      <c r="N231" s="13" t="s">
        <v>34</v>
      </c>
      <c r="O231" s="176">
        <v>0</v>
      </c>
      <c r="P231" s="14" t="s">
        <v>34</v>
      </c>
      <c r="Q231" s="14" t="s">
        <v>34</v>
      </c>
      <c r="R231" s="190">
        <v>0</v>
      </c>
      <c r="S231" s="14" t="s">
        <v>34</v>
      </c>
      <c r="T231" s="14" t="s">
        <v>34</v>
      </c>
      <c r="U231" s="190">
        <v>0</v>
      </c>
      <c r="V231" s="14" t="s">
        <v>34</v>
      </c>
      <c r="W231" s="14" t="s">
        <v>34</v>
      </c>
      <c r="X231" s="190">
        <v>16</v>
      </c>
      <c r="Y231" s="14" t="s">
        <v>34</v>
      </c>
      <c r="Z231" s="14" t="s">
        <v>34</v>
      </c>
      <c r="AA231" s="212">
        <v>71</v>
      </c>
      <c r="AB231" s="14" t="s">
        <v>34</v>
      </c>
      <c r="AC231" s="14" t="s">
        <v>34</v>
      </c>
      <c r="AD231" s="212">
        <v>103</v>
      </c>
      <c r="AE231" s="14" t="s">
        <v>34</v>
      </c>
      <c r="AF231" s="14" t="s">
        <v>34</v>
      </c>
      <c r="AG231" s="212">
        <v>103</v>
      </c>
      <c r="AH231" s="14" t="s">
        <v>34</v>
      </c>
      <c r="AI231" s="14" t="s">
        <v>34</v>
      </c>
      <c r="AJ231" s="190">
        <v>106</v>
      </c>
      <c r="AK231" s="14" t="s">
        <v>34</v>
      </c>
      <c r="AL231" s="14" t="s">
        <v>34</v>
      </c>
      <c r="AM231" s="190">
        <v>117</v>
      </c>
      <c r="AN231" s="190" t="s">
        <v>410</v>
      </c>
      <c r="AO231" s="17"/>
    </row>
    <row r="232" spans="1:43" ht="29.25" customHeight="1" thickBot="1"/>
    <row r="233" spans="1:43" ht="13.5" thickBot="1">
      <c r="A233" s="234" t="s">
        <v>1</v>
      </c>
      <c r="B233" s="279" t="s">
        <v>153</v>
      </c>
      <c r="C233" s="551" t="s">
        <v>154</v>
      </c>
      <c r="D233" s="551"/>
      <c r="E233" s="551"/>
      <c r="F233" s="551"/>
      <c r="G233" s="551"/>
      <c r="H233" s="551"/>
      <c r="I233" s="551"/>
      <c r="J233" s="551"/>
      <c r="K233" s="551"/>
      <c r="L233" s="551"/>
      <c r="M233" s="551"/>
      <c r="N233" s="551"/>
      <c r="O233" s="552"/>
    </row>
    <row r="234" spans="1:43" ht="37.5" customHeight="1" thickBot="1">
      <c r="A234" s="234" t="s">
        <v>4</v>
      </c>
      <c r="B234" s="280" t="s">
        <v>155</v>
      </c>
      <c r="C234" s="570" t="s">
        <v>429</v>
      </c>
      <c r="D234" s="570"/>
      <c r="E234" s="570"/>
      <c r="F234" s="570"/>
      <c r="G234" s="570"/>
      <c r="H234" s="570"/>
      <c r="I234" s="570"/>
      <c r="J234" s="570"/>
      <c r="K234" s="570"/>
      <c r="L234" s="570"/>
      <c r="M234" s="570"/>
      <c r="N234" s="570"/>
      <c r="O234" s="571"/>
    </row>
    <row r="235" spans="1:43" ht="13.5" thickBot="1"/>
    <row r="236" spans="1:43" s="11" customFormat="1" ht="42.75" thickBot="1">
      <c r="A236" s="192"/>
      <c r="B236" s="250" t="s">
        <v>7</v>
      </c>
      <c r="C236" s="192" t="s">
        <v>8</v>
      </c>
      <c r="D236" s="192" t="s">
        <v>9</v>
      </c>
      <c r="E236" s="192" t="s">
        <v>10</v>
      </c>
      <c r="F236" s="192" t="s">
        <v>11</v>
      </c>
      <c r="G236" s="559" t="s">
        <v>12</v>
      </c>
      <c r="H236" s="592"/>
      <c r="I236" s="593"/>
      <c r="J236" s="550" t="s">
        <v>13</v>
      </c>
      <c r="K236" s="550"/>
      <c r="L236" s="550"/>
      <c r="M236" s="550" t="s">
        <v>14</v>
      </c>
      <c r="N236" s="550"/>
      <c r="O236" s="550"/>
      <c r="P236" s="550" t="s">
        <v>15</v>
      </c>
      <c r="Q236" s="550"/>
      <c r="R236" s="550"/>
      <c r="S236" s="550" t="s">
        <v>16</v>
      </c>
      <c r="T236" s="550"/>
      <c r="U236" s="550"/>
      <c r="V236" s="550" t="s">
        <v>17</v>
      </c>
      <c r="W236" s="550"/>
      <c r="X236" s="550"/>
      <c r="Y236" s="550" t="s">
        <v>18</v>
      </c>
      <c r="Z236" s="550"/>
      <c r="AA236" s="550"/>
      <c r="AB236" s="550" t="s">
        <v>19</v>
      </c>
      <c r="AC236" s="550"/>
      <c r="AD236" s="550"/>
      <c r="AE236" s="550" t="s">
        <v>20</v>
      </c>
      <c r="AF236" s="550"/>
      <c r="AG236" s="550"/>
      <c r="AH236" s="550" t="s">
        <v>21</v>
      </c>
      <c r="AI236" s="550"/>
      <c r="AJ236" s="550"/>
      <c r="AK236" s="550" t="s">
        <v>22</v>
      </c>
      <c r="AL236" s="550"/>
      <c r="AM236" s="550"/>
      <c r="AN236" s="192" t="s">
        <v>474</v>
      </c>
      <c r="AO236" s="9"/>
      <c r="AQ236" s="4"/>
    </row>
    <row r="237" spans="1:43" ht="13.5" thickBot="1">
      <c r="A237" s="190"/>
      <c r="B237" s="565"/>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5"/>
      <c r="AL237" s="565"/>
      <c r="AM237" s="565"/>
      <c r="AN237" s="565"/>
    </row>
    <row r="238" spans="1:43" ht="13.5" thickBot="1">
      <c r="A238" s="190"/>
      <c r="B238" s="176"/>
      <c r="C238" s="190"/>
      <c r="D238" s="176"/>
      <c r="E238" s="176"/>
      <c r="F238" s="176"/>
      <c r="G238" s="176" t="s">
        <v>24</v>
      </c>
      <c r="H238" s="176" t="s">
        <v>25</v>
      </c>
      <c r="I238" s="176" t="s">
        <v>26</v>
      </c>
      <c r="J238" s="211" t="s">
        <v>24</v>
      </c>
      <c r="K238" s="211" t="s">
        <v>25</v>
      </c>
      <c r="L238" s="190" t="s">
        <v>26</v>
      </c>
      <c r="M238" s="211" t="s">
        <v>24</v>
      </c>
      <c r="N238" s="211" t="s">
        <v>25</v>
      </c>
      <c r="O238" s="176" t="s">
        <v>26</v>
      </c>
      <c r="P238" s="212" t="s">
        <v>24</v>
      </c>
      <c r="Q238" s="212" t="s">
        <v>25</v>
      </c>
      <c r="R238" s="190" t="s">
        <v>26</v>
      </c>
      <c r="S238" s="212" t="s">
        <v>24</v>
      </c>
      <c r="T238" s="212" t="s">
        <v>25</v>
      </c>
      <c r="U238" s="190" t="s">
        <v>26</v>
      </c>
      <c r="V238" s="190" t="s">
        <v>24</v>
      </c>
      <c r="W238" s="190" t="s">
        <v>25</v>
      </c>
      <c r="X238" s="190" t="s">
        <v>26</v>
      </c>
      <c r="Y238" s="190" t="s">
        <v>24</v>
      </c>
      <c r="Z238" s="190" t="s">
        <v>25</v>
      </c>
      <c r="AA238" s="190" t="s">
        <v>26</v>
      </c>
      <c r="AB238" s="190" t="s">
        <v>24</v>
      </c>
      <c r="AC238" s="190" t="s">
        <v>25</v>
      </c>
      <c r="AD238" s="212" t="s">
        <v>26</v>
      </c>
      <c r="AE238" s="190" t="s">
        <v>24</v>
      </c>
      <c r="AF238" s="190" t="s">
        <v>25</v>
      </c>
      <c r="AG238" s="190" t="s">
        <v>26</v>
      </c>
      <c r="AH238" s="190" t="s">
        <v>24</v>
      </c>
      <c r="AI238" s="190" t="s">
        <v>25</v>
      </c>
      <c r="AJ238" s="190" t="s">
        <v>26</v>
      </c>
      <c r="AK238" s="190" t="s">
        <v>24</v>
      </c>
      <c r="AL238" s="190" t="s">
        <v>25</v>
      </c>
      <c r="AM238" s="190" t="s">
        <v>26</v>
      </c>
      <c r="AN238" s="190"/>
    </row>
    <row r="239" spans="1:43" ht="105.75" customHeight="1" thickBot="1">
      <c r="A239" s="277" t="s">
        <v>27</v>
      </c>
      <c r="B239" s="576" t="s">
        <v>156</v>
      </c>
      <c r="C239" s="565" t="s">
        <v>157</v>
      </c>
      <c r="D239" s="576" t="s">
        <v>112</v>
      </c>
      <c r="E239" s="576" t="s">
        <v>31</v>
      </c>
      <c r="F239" s="576" t="s">
        <v>32</v>
      </c>
      <c r="G239" s="585" t="s">
        <v>33</v>
      </c>
      <c r="H239" s="585" t="s">
        <v>33</v>
      </c>
      <c r="I239" s="585">
        <v>18.260000000000002</v>
      </c>
      <c r="J239" s="13" t="s">
        <v>34</v>
      </c>
      <c r="K239" s="13" t="s">
        <v>34</v>
      </c>
      <c r="L239" s="190">
        <v>0</v>
      </c>
      <c r="M239" s="13" t="s">
        <v>34</v>
      </c>
      <c r="N239" s="13" t="s">
        <v>34</v>
      </c>
      <c r="O239" s="176">
        <v>0</v>
      </c>
      <c r="P239" s="14" t="s">
        <v>34</v>
      </c>
      <c r="Q239" s="14" t="s">
        <v>34</v>
      </c>
      <c r="R239" s="190">
        <v>11.43</v>
      </c>
      <c r="S239" s="14" t="s">
        <v>34</v>
      </c>
      <c r="T239" s="14" t="s">
        <v>34</v>
      </c>
      <c r="U239" s="190">
        <v>32.79</v>
      </c>
      <c r="V239" s="14" t="s">
        <v>34</v>
      </c>
      <c r="W239" s="14" t="s">
        <v>34</v>
      </c>
      <c r="X239" s="190">
        <v>50.82</v>
      </c>
      <c r="Y239" s="14" t="s">
        <v>34</v>
      </c>
      <c r="Z239" s="14" t="s">
        <v>34</v>
      </c>
      <c r="AA239" s="190">
        <v>50.82</v>
      </c>
      <c r="AB239" s="14" t="s">
        <v>34</v>
      </c>
      <c r="AC239" s="14" t="s">
        <v>34</v>
      </c>
      <c r="AD239" s="190">
        <v>50.82</v>
      </c>
      <c r="AE239" s="14" t="s">
        <v>34</v>
      </c>
      <c r="AF239" s="14" t="s">
        <v>34</v>
      </c>
      <c r="AG239" s="190">
        <v>53.63</v>
      </c>
      <c r="AH239" s="14" t="s">
        <v>34</v>
      </c>
      <c r="AI239" s="14" t="s">
        <v>34</v>
      </c>
      <c r="AJ239" s="190">
        <v>53.63</v>
      </c>
      <c r="AK239" s="14" t="s">
        <v>34</v>
      </c>
      <c r="AL239" s="14" t="s">
        <v>34</v>
      </c>
      <c r="AM239" s="190">
        <v>53.63</v>
      </c>
      <c r="AN239" s="288" t="s">
        <v>983</v>
      </c>
      <c r="AO239" s="15"/>
      <c r="AP239" s="16"/>
    </row>
    <row r="240" spans="1:43" ht="34.5" thickBot="1">
      <c r="A240" s="277" t="s">
        <v>35</v>
      </c>
      <c r="B240" s="576"/>
      <c r="C240" s="565"/>
      <c r="D240" s="576"/>
      <c r="E240" s="576"/>
      <c r="F240" s="576"/>
      <c r="G240" s="586"/>
      <c r="H240" s="586"/>
      <c r="I240" s="586"/>
      <c r="J240" s="13" t="s">
        <v>34</v>
      </c>
      <c r="K240" s="13" t="s">
        <v>34</v>
      </c>
      <c r="L240" s="190">
        <v>0</v>
      </c>
      <c r="M240" s="13" t="s">
        <v>34</v>
      </c>
      <c r="N240" s="13" t="s">
        <v>34</v>
      </c>
      <c r="O240" s="176">
        <v>0</v>
      </c>
      <c r="P240" s="14" t="s">
        <v>34</v>
      </c>
      <c r="Q240" s="14" t="s">
        <v>34</v>
      </c>
      <c r="R240" s="190">
        <v>0</v>
      </c>
      <c r="S240" s="14" t="s">
        <v>34</v>
      </c>
      <c r="T240" s="14" t="s">
        <v>34</v>
      </c>
      <c r="U240" s="190">
        <v>0</v>
      </c>
      <c r="V240" s="14" t="s">
        <v>34</v>
      </c>
      <c r="W240" s="14" t="s">
        <v>34</v>
      </c>
      <c r="X240" s="190">
        <v>0</v>
      </c>
      <c r="Y240" s="14" t="s">
        <v>34</v>
      </c>
      <c r="Z240" s="14" t="s">
        <v>34</v>
      </c>
      <c r="AA240" s="190">
        <v>22.46</v>
      </c>
      <c r="AB240" s="14" t="s">
        <v>34</v>
      </c>
      <c r="AC240" s="14" t="s">
        <v>34</v>
      </c>
      <c r="AD240" s="214">
        <v>29.69</v>
      </c>
      <c r="AE240" s="14" t="s">
        <v>34</v>
      </c>
      <c r="AF240" s="14" t="s">
        <v>34</v>
      </c>
      <c r="AG240" s="190">
        <v>34.44</v>
      </c>
      <c r="AH240" s="14" t="s">
        <v>34</v>
      </c>
      <c r="AI240" s="14" t="s">
        <v>34</v>
      </c>
      <c r="AJ240" s="190">
        <v>37.54</v>
      </c>
      <c r="AK240" s="14" t="s">
        <v>34</v>
      </c>
      <c r="AL240" s="14" t="s">
        <v>34</v>
      </c>
      <c r="AM240" s="190">
        <v>53.63</v>
      </c>
      <c r="AN240" s="190" t="s">
        <v>410</v>
      </c>
      <c r="AO240" s="17"/>
    </row>
    <row r="241" spans="1:43" ht="90" thickBot="1">
      <c r="A241" s="277" t="s">
        <v>27</v>
      </c>
      <c r="B241" s="576" t="s">
        <v>158</v>
      </c>
      <c r="C241" s="565" t="s">
        <v>159</v>
      </c>
      <c r="D241" s="576" t="s">
        <v>112</v>
      </c>
      <c r="E241" s="576" t="s">
        <v>31</v>
      </c>
      <c r="F241" s="576" t="s">
        <v>32</v>
      </c>
      <c r="G241" s="585" t="s">
        <v>33</v>
      </c>
      <c r="H241" s="585" t="s">
        <v>33</v>
      </c>
      <c r="I241" s="594">
        <v>66.400000000000006</v>
      </c>
      <c r="J241" s="13" t="s">
        <v>34</v>
      </c>
      <c r="K241" s="13" t="s">
        <v>34</v>
      </c>
      <c r="L241" s="190">
        <v>0</v>
      </c>
      <c r="M241" s="13" t="s">
        <v>34</v>
      </c>
      <c r="N241" s="13" t="s">
        <v>34</v>
      </c>
      <c r="O241" s="176">
        <v>0</v>
      </c>
      <c r="P241" s="14" t="s">
        <v>34</v>
      </c>
      <c r="Q241" s="14" t="s">
        <v>34</v>
      </c>
      <c r="R241" s="190">
        <v>9.51</v>
      </c>
      <c r="S241" s="14" t="s">
        <v>34</v>
      </c>
      <c r="T241" s="14" t="s">
        <v>34</v>
      </c>
      <c r="U241" s="190">
        <v>65.16</v>
      </c>
      <c r="V241" s="14" t="s">
        <v>34</v>
      </c>
      <c r="W241" s="14" t="s">
        <v>34</v>
      </c>
      <c r="X241" s="190">
        <v>101.61</v>
      </c>
      <c r="Y241" s="14" t="s">
        <v>34</v>
      </c>
      <c r="Z241" s="14" t="s">
        <v>34</v>
      </c>
      <c r="AA241" s="190">
        <v>101.61</v>
      </c>
      <c r="AB241" s="14" t="s">
        <v>34</v>
      </c>
      <c r="AC241" s="14" t="s">
        <v>34</v>
      </c>
      <c r="AD241" s="190">
        <v>101.61</v>
      </c>
      <c r="AE241" s="14" t="s">
        <v>34</v>
      </c>
      <c r="AF241" s="14" t="s">
        <v>34</v>
      </c>
      <c r="AG241" s="190">
        <v>101.61</v>
      </c>
      <c r="AH241" s="14" t="s">
        <v>34</v>
      </c>
      <c r="AI241" s="14" t="s">
        <v>34</v>
      </c>
      <c r="AJ241" s="190">
        <v>101.61</v>
      </c>
      <c r="AK241" s="14" t="s">
        <v>34</v>
      </c>
      <c r="AL241" s="14" t="s">
        <v>34</v>
      </c>
      <c r="AM241" s="190">
        <v>101.61</v>
      </c>
      <c r="AN241" s="288" t="s">
        <v>984</v>
      </c>
      <c r="AO241" s="15"/>
    </row>
    <row r="242" spans="1:43" ht="34.5" thickBot="1">
      <c r="A242" s="277" t="s">
        <v>35</v>
      </c>
      <c r="B242" s="576"/>
      <c r="C242" s="565"/>
      <c r="D242" s="576"/>
      <c r="E242" s="576"/>
      <c r="F242" s="576"/>
      <c r="G242" s="586"/>
      <c r="H242" s="586"/>
      <c r="I242" s="595"/>
      <c r="J242" s="13" t="s">
        <v>34</v>
      </c>
      <c r="K242" s="13" t="s">
        <v>34</v>
      </c>
      <c r="L242" s="190">
        <v>0</v>
      </c>
      <c r="M242" s="13" t="s">
        <v>34</v>
      </c>
      <c r="N242" s="13" t="s">
        <v>34</v>
      </c>
      <c r="O242" s="176">
        <v>0</v>
      </c>
      <c r="P242" s="14" t="s">
        <v>34</v>
      </c>
      <c r="Q242" s="14" t="s">
        <v>34</v>
      </c>
      <c r="R242" s="190">
        <v>0</v>
      </c>
      <c r="S242" s="14" t="s">
        <v>34</v>
      </c>
      <c r="T242" s="14" t="s">
        <v>34</v>
      </c>
      <c r="U242" s="190">
        <v>2.66</v>
      </c>
      <c r="V242" s="14" t="s">
        <v>34</v>
      </c>
      <c r="W242" s="14" t="s">
        <v>34</v>
      </c>
      <c r="X242" s="190">
        <v>38.74</v>
      </c>
      <c r="Y242" s="14" t="s">
        <v>34</v>
      </c>
      <c r="Z242" s="14" t="s">
        <v>34</v>
      </c>
      <c r="AA242" s="190">
        <v>76.010000000000005</v>
      </c>
      <c r="AB242" s="14" t="s">
        <v>34</v>
      </c>
      <c r="AC242" s="14" t="s">
        <v>34</v>
      </c>
      <c r="AD242" s="214">
        <v>78.510000000000005</v>
      </c>
      <c r="AE242" s="14" t="s">
        <v>34</v>
      </c>
      <c r="AF242" s="14" t="s">
        <v>34</v>
      </c>
      <c r="AG242" s="190">
        <v>78.510000000000005</v>
      </c>
      <c r="AH242" s="14" t="s">
        <v>34</v>
      </c>
      <c r="AI242" s="14" t="s">
        <v>34</v>
      </c>
      <c r="AJ242" s="190">
        <v>94.21</v>
      </c>
      <c r="AK242" s="14" t="s">
        <v>34</v>
      </c>
      <c r="AL242" s="14" t="s">
        <v>34</v>
      </c>
      <c r="AM242" s="190">
        <v>101.61</v>
      </c>
      <c r="AN242" s="190" t="s">
        <v>410</v>
      </c>
      <c r="AO242" s="17"/>
    </row>
    <row r="243" spans="1:43" ht="27" customHeight="1" thickBot="1"/>
    <row r="244" spans="1:43" ht="13.5" thickBot="1">
      <c r="A244" s="274" t="s">
        <v>1</v>
      </c>
      <c r="B244" s="279" t="s">
        <v>153</v>
      </c>
      <c r="C244" s="551" t="s">
        <v>154</v>
      </c>
      <c r="D244" s="551"/>
      <c r="E244" s="551"/>
      <c r="F244" s="551"/>
      <c r="G244" s="551"/>
      <c r="H244" s="551"/>
      <c r="I244" s="551"/>
      <c r="J244" s="551"/>
      <c r="K244" s="551"/>
      <c r="L244" s="551"/>
      <c r="M244" s="551"/>
      <c r="N244" s="551"/>
      <c r="O244" s="552"/>
    </row>
    <row r="245" spans="1:43" ht="38.25" customHeight="1" thickBot="1">
      <c r="A245" s="274" t="s">
        <v>4</v>
      </c>
      <c r="B245" s="280" t="s">
        <v>160</v>
      </c>
      <c r="C245" s="570" t="s">
        <v>161</v>
      </c>
      <c r="D245" s="570"/>
      <c r="E245" s="570"/>
      <c r="F245" s="570"/>
      <c r="G245" s="570"/>
      <c r="H245" s="570"/>
      <c r="I245" s="570"/>
      <c r="J245" s="570"/>
      <c r="K245" s="570"/>
      <c r="L245" s="570"/>
      <c r="M245" s="570"/>
      <c r="N245" s="570"/>
      <c r="O245" s="571"/>
    </row>
    <row r="246" spans="1:43" ht="13.5" thickBot="1"/>
    <row r="247" spans="1:43" s="11" customFormat="1" ht="42.75" thickBot="1">
      <c r="A247" s="192"/>
      <c r="B247" s="250" t="s">
        <v>7</v>
      </c>
      <c r="C247" s="192" t="s">
        <v>8</v>
      </c>
      <c r="D247" s="192" t="s">
        <v>9</v>
      </c>
      <c r="E247" s="192" t="s">
        <v>10</v>
      </c>
      <c r="F247" s="192" t="s">
        <v>11</v>
      </c>
      <c r="G247" s="559" t="s">
        <v>12</v>
      </c>
      <c r="H247" s="592"/>
      <c r="I247" s="593"/>
      <c r="J247" s="550" t="s">
        <v>13</v>
      </c>
      <c r="K247" s="550"/>
      <c r="L247" s="550"/>
      <c r="M247" s="550" t="s">
        <v>14</v>
      </c>
      <c r="N247" s="550"/>
      <c r="O247" s="550"/>
      <c r="P247" s="550" t="s">
        <v>15</v>
      </c>
      <c r="Q247" s="550"/>
      <c r="R247" s="550"/>
      <c r="S247" s="550" t="s">
        <v>16</v>
      </c>
      <c r="T247" s="550"/>
      <c r="U247" s="550"/>
      <c r="V247" s="550" t="s">
        <v>17</v>
      </c>
      <c r="W247" s="550"/>
      <c r="X247" s="550"/>
      <c r="Y247" s="550" t="s">
        <v>18</v>
      </c>
      <c r="Z247" s="550"/>
      <c r="AA247" s="550"/>
      <c r="AB247" s="550" t="s">
        <v>19</v>
      </c>
      <c r="AC247" s="550"/>
      <c r="AD247" s="550"/>
      <c r="AE247" s="550" t="s">
        <v>20</v>
      </c>
      <c r="AF247" s="550"/>
      <c r="AG247" s="550"/>
      <c r="AH247" s="550" t="s">
        <v>21</v>
      </c>
      <c r="AI247" s="550"/>
      <c r="AJ247" s="550"/>
      <c r="AK247" s="550" t="s">
        <v>22</v>
      </c>
      <c r="AL247" s="550"/>
      <c r="AM247" s="550"/>
      <c r="AN247" s="192" t="s">
        <v>474</v>
      </c>
      <c r="AO247" s="9"/>
      <c r="AQ247" s="4"/>
    </row>
    <row r="248" spans="1:43" ht="13.5" thickBot="1">
      <c r="A248" s="190"/>
      <c r="B248" s="565"/>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5"/>
      <c r="AL248" s="565"/>
      <c r="AM248" s="565"/>
      <c r="AN248" s="565"/>
    </row>
    <row r="249" spans="1:43" ht="13.5" thickBot="1">
      <c r="A249" s="190"/>
      <c r="B249" s="176"/>
      <c r="C249" s="190"/>
      <c r="D249" s="176"/>
      <c r="E249" s="176"/>
      <c r="F249" s="176"/>
      <c r="G249" s="176" t="s">
        <v>24</v>
      </c>
      <c r="H249" s="176" t="s">
        <v>25</v>
      </c>
      <c r="I249" s="176" t="s">
        <v>26</v>
      </c>
      <c r="J249" s="211" t="s">
        <v>24</v>
      </c>
      <c r="K249" s="211" t="s">
        <v>25</v>
      </c>
      <c r="L249" s="190" t="s">
        <v>26</v>
      </c>
      <c r="M249" s="211" t="s">
        <v>24</v>
      </c>
      <c r="N249" s="211" t="s">
        <v>25</v>
      </c>
      <c r="O249" s="176" t="s">
        <v>26</v>
      </c>
      <c r="P249" s="212" t="s">
        <v>24</v>
      </c>
      <c r="Q249" s="212" t="s">
        <v>25</v>
      </c>
      <c r="R249" s="190" t="s">
        <v>26</v>
      </c>
      <c r="S249" s="212" t="s">
        <v>24</v>
      </c>
      <c r="T249" s="212" t="s">
        <v>25</v>
      </c>
      <c r="U249" s="190" t="s">
        <v>26</v>
      </c>
      <c r="V249" s="190" t="s">
        <v>24</v>
      </c>
      <c r="W249" s="190" t="s">
        <v>25</v>
      </c>
      <c r="X249" s="190" t="s">
        <v>26</v>
      </c>
      <c r="Y249" s="190" t="s">
        <v>24</v>
      </c>
      <c r="Z249" s="190" t="s">
        <v>25</v>
      </c>
      <c r="AA249" s="190" t="s">
        <v>26</v>
      </c>
      <c r="AB249" s="190" t="s">
        <v>24</v>
      </c>
      <c r="AC249" s="190" t="s">
        <v>25</v>
      </c>
      <c r="AD249" s="212" t="s">
        <v>26</v>
      </c>
      <c r="AE249" s="190" t="s">
        <v>24</v>
      </c>
      <c r="AF249" s="190" t="s">
        <v>25</v>
      </c>
      <c r="AG249" s="190" t="s">
        <v>26</v>
      </c>
      <c r="AH249" s="190" t="s">
        <v>24</v>
      </c>
      <c r="AI249" s="190" t="s">
        <v>25</v>
      </c>
      <c r="AJ249" s="190" t="s">
        <v>26</v>
      </c>
      <c r="AK249" s="190" t="s">
        <v>24</v>
      </c>
      <c r="AL249" s="190" t="s">
        <v>25</v>
      </c>
      <c r="AM249" s="190" t="s">
        <v>26</v>
      </c>
      <c r="AN249" s="190"/>
    </row>
    <row r="250" spans="1:43" ht="105.75" customHeight="1" thickBot="1">
      <c r="A250" s="277" t="s">
        <v>27</v>
      </c>
      <c r="B250" s="576" t="s">
        <v>162</v>
      </c>
      <c r="C250" s="565" t="s">
        <v>279</v>
      </c>
      <c r="D250" s="576" t="s">
        <v>112</v>
      </c>
      <c r="E250" s="576" t="s">
        <v>31</v>
      </c>
      <c r="F250" s="576" t="s">
        <v>32</v>
      </c>
      <c r="G250" s="585" t="s">
        <v>33</v>
      </c>
      <c r="H250" s="585" t="s">
        <v>33</v>
      </c>
      <c r="I250" s="585">
        <v>62</v>
      </c>
      <c r="J250" s="13" t="s">
        <v>34</v>
      </c>
      <c r="K250" s="13" t="s">
        <v>34</v>
      </c>
      <c r="L250" s="190">
        <v>0</v>
      </c>
      <c r="M250" s="13" t="s">
        <v>34</v>
      </c>
      <c r="N250" s="13" t="s">
        <v>34</v>
      </c>
      <c r="O250" s="176">
        <v>0</v>
      </c>
      <c r="P250" s="14" t="s">
        <v>34</v>
      </c>
      <c r="Q250" s="14" t="s">
        <v>34</v>
      </c>
      <c r="R250" s="190">
        <v>0</v>
      </c>
      <c r="S250" s="14" t="s">
        <v>34</v>
      </c>
      <c r="T250" s="14" t="s">
        <v>34</v>
      </c>
      <c r="U250" s="190">
        <v>5.0599999999999996</v>
      </c>
      <c r="V250" s="14" t="s">
        <v>34</v>
      </c>
      <c r="W250" s="14" t="s">
        <v>34</v>
      </c>
      <c r="X250" s="190">
        <v>48.13</v>
      </c>
      <c r="Y250" s="14" t="s">
        <v>34</v>
      </c>
      <c r="Z250" s="14" t="s">
        <v>34</v>
      </c>
      <c r="AA250" s="190">
        <v>111.47</v>
      </c>
      <c r="AB250" s="14" t="s">
        <v>34</v>
      </c>
      <c r="AC250" s="14" t="s">
        <v>34</v>
      </c>
      <c r="AD250" s="190">
        <v>111.47</v>
      </c>
      <c r="AE250" s="14" t="s">
        <v>34</v>
      </c>
      <c r="AF250" s="14" t="s">
        <v>34</v>
      </c>
      <c r="AG250" s="190">
        <v>117.54</v>
      </c>
      <c r="AH250" s="14" t="s">
        <v>34</v>
      </c>
      <c r="AI250" s="14" t="s">
        <v>34</v>
      </c>
      <c r="AJ250" s="190">
        <v>133.01</v>
      </c>
      <c r="AK250" s="14" t="s">
        <v>34</v>
      </c>
      <c r="AL250" s="14" t="s">
        <v>34</v>
      </c>
      <c r="AM250" s="190">
        <v>133.01</v>
      </c>
      <c r="AN250" s="190" t="s">
        <v>985</v>
      </c>
      <c r="AO250" s="15"/>
      <c r="AP250" s="16"/>
    </row>
    <row r="251" spans="1:43" ht="34.5" thickBot="1">
      <c r="A251" s="277" t="s">
        <v>35</v>
      </c>
      <c r="B251" s="576"/>
      <c r="C251" s="565"/>
      <c r="D251" s="576"/>
      <c r="E251" s="576"/>
      <c r="F251" s="576"/>
      <c r="G251" s="586"/>
      <c r="H251" s="586"/>
      <c r="I251" s="586"/>
      <c r="J251" s="13" t="s">
        <v>34</v>
      </c>
      <c r="K251" s="13" t="s">
        <v>34</v>
      </c>
      <c r="L251" s="190">
        <v>0</v>
      </c>
      <c r="M251" s="13" t="s">
        <v>34</v>
      </c>
      <c r="N251" s="13" t="s">
        <v>34</v>
      </c>
      <c r="O251" s="176">
        <v>0</v>
      </c>
      <c r="P251" s="14" t="s">
        <v>34</v>
      </c>
      <c r="Q251" s="14" t="s">
        <v>34</v>
      </c>
      <c r="R251" s="190">
        <v>0</v>
      </c>
      <c r="S251" s="14" t="s">
        <v>34</v>
      </c>
      <c r="T251" s="14" t="s">
        <v>34</v>
      </c>
      <c r="U251" s="190">
        <v>0</v>
      </c>
      <c r="V251" s="14" t="s">
        <v>34</v>
      </c>
      <c r="W251" s="14" t="s">
        <v>34</v>
      </c>
      <c r="X251" s="190">
        <v>6.14</v>
      </c>
      <c r="Y251" s="14" t="s">
        <v>34</v>
      </c>
      <c r="Z251" s="14" t="s">
        <v>34</v>
      </c>
      <c r="AA251" s="190">
        <v>6.14</v>
      </c>
      <c r="AB251" s="14" t="s">
        <v>34</v>
      </c>
      <c r="AC251" s="14" t="s">
        <v>34</v>
      </c>
      <c r="AD251" s="190">
        <v>6.14</v>
      </c>
      <c r="AE251" s="14" t="s">
        <v>34</v>
      </c>
      <c r="AF251" s="14" t="s">
        <v>34</v>
      </c>
      <c r="AG251" s="190">
        <v>11.28</v>
      </c>
      <c r="AH251" s="14" t="s">
        <v>34</v>
      </c>
      <c r="AI251" s="14" t="s">
        <v>34</v>
      </c>
      <c r="AJ251" s="190">
        <v>11.78</v>
      </c>
      <c r="AK251" s="14" t="s">
        <v>34</v>
      </c>
      <c r="AL251" s="14" t="s">
        <v>34</v>
      </c>
      <c r="AM251" s="190">
        <v>133.01</v>
      </c>
      <c r="AN251" s="288" t="s">
        <v>410</v>
      </c>
      <c r="AO251" s="17"/>
    </row>
    <row r="252" spans="1:43" ht="111.75" customHeight="1" thickBot="1">
      <c r="A252" s="277" t="s">
        <v>27</v>
      </c>
      <c r="B252" s="576">
        <v>33</v>
      </c>
      <c r="C252" s="565" t="s">
        <v>163</v>
      </c>
      <c r="D252" s="576" t="s">
        <v>112</v>
      </c>
      <c r="E252" s="576" t="s">
        <v>31</v>
      </c>
      <c r="F252" s="576" t="s">
        <v>32</v>
      </c>
      <c r="G252" s="585" t="s">
        <v>33</v>
      </c>
      <c r="H252" s="585" t="s">
        <v>33</v>
      </c>
      <c r="I252" s="587">
        <v>2722</v>
      </c>
      <c r="J252" s="13" t="s">
        <v>34</v>
      </c>
      <c r="K252" s="13" t="s">
        <v>34</v>
      </c>
      <c r="L252" s="190">
        <v>0</v>
      </c>
      <c r="M252" s="13" t="s">
        <v>34</v>
      </c>
      <c r="N252" s="13" t="s">
        <v>34</v>
      </c>
      <c r="O252" s="176">
        <v>0</v>
      </c>
      <c r="P252" s="14" t="s">
        <v>34</v>
      </c>
      <c r="Q252" s="14" t="s">
        <v>34</v>
      </c>
      <c r="R252" s="212">
        <v>5720</v>
      </c>
      <c r="S252" s="14" t="s">
        <v>34</v>
      </c>
      <c r="T252" s="14" t="s">
        <v>34</v>
      </c>
      <c r="U252" s="212">
        <v>5720</v>
      </c>
      <c r="V252" s="14" t="s">
        <v>34</v>
      </c>
      <c r="W252" s="14" t="s">
        <v>34</v>
      </c>
      <c r="X252" s="212">
        <v>5720</v>
      </c>
      <c r="Y252" s="14" t="s">
        <v>34</v>
      </c>
      <c r="Z252" s="14" t="s">
        <v>34</v>
      </c>
      <c r="AA252" s="212">
        <v>5720</v>
      </c>
      <c r="AB252" s="14" t="s">
        <v>34</v>
      </c>
      <c r="AC252" s="14" t="s">
        <v>34</v>
      </c>
      <c r="AD252" s="212">
        <v>5720</v>
      </c>
      <c r="AE252" s="14" t="s">
        <v>34</v>
      </c>
      <c r="AF252" s="14" t="s">
        <v>34</v>
      </c>
      <c r="AG252" s="212">
        <v>5720</v>
      </c>
      <c r="AH252" s="14" t="s">
        <v>34</v>
      </c>
      <c r="AI252" s="14" t="s">
        <v>34</v>
      </c>
      <c r="AJ252" s="212">
        <v>5720</v>
      </c>
      <c r="AK252" s="14" t="s">
        <v>34</v>
      </c>
      <c r="AL252" s="14" t="s">
        <v>34</v>
      </c>
      <c r="AM252" s="212">
        <v>5720</v>
      </c>
      <c r="AN252" s="190" t="s">
        <v>921</v>
      </c>
      <c r="AO252" s="15"/>
    </row>
    <row r="253" spans="1:43" ht="78.75" customHeight="1" thickBot="1">
      <c r="A253" s="277" t="s">
        <v>35</v>
      </c>
      <c r="B253" s="576"/>
      <c r="C253" s="565"/>
      <c r="D253" s="576"/>
      <c r="E253" s="576"/>
      <c r="F253" s="576"/>
      <c r="G253" s="586"/>
      <c r="H253" s="586"/>
      <c r="I253" s="588"/>
      <c r="J253" s="13" t="s">
        <v>34</v>
      </c>
      <c r="K253" s="13" t="s">
        <v>34</v>
      </c>
      <c r="L253" s="190">
        <v>0</v>
      </c>
      <c r="M253" s="13" t="s">
        <v>34</v>
      </c>
      <c r="N253" s="13" t="s">
        <v>34</v>
      </c>
      <c r="O253" s="176">
        <v>0</v>
      </c>
      <c r="P253" s="14" t="s">
        <v>34</v>
      </c>
      <c r="Q253" s="14" t="s">
        <v>34</v>
      </c>
      <c r="R253" s="190">
        <v>0</v>
      </c>
      <c r="S253" s="14" t="s">
        <v>34</v>
      </c>
      <c r="T253" s="14" t="s">
        <v>34</v>
      </c>
      <c r="U253" s="212">
        <v>5929</v>
      </c>
      <c r="V253" s="14" t="s">
        <v>34</v>
      </c>
      <c r="W253" s="14" t="s">
        <v>34</v>
      </c>
      <c r="X253" s="212">
        <v>5929</v>
      </c>
      <c r="Y253" s="14" t="s">
        <v>34</v>
      </c>
      <c r="Z253" s="14" t="s">
        <v>34</v>
      </c>
      <c r="AA253" s="212">
        <v>5929</v>
      </c>
      <c r="AB253" s="14" t="s">
        <v>34</v>
      </c>
      <c r="AC253" s="14" t="s">
        <v>34</v>
      </c>
      <c r="AD253" s="212">
        <v>5929</v>
      </c>
      <c r="AE253" s="14" t="s">
        <v>34</v>
      </c>
      <c r="AF253" s="14" t="s">
        <v>34</v>
      </c>
      <c r="AG253" s="212">
        <v>5929</v>
      </c>
      <c r="AH253" s="14" t="s">
        <v>34</v>
      </c>
      <c r="AI253" s="14" t="s">
        <v>34</v>
      </c>
      <c r="AJ253" s="212">
        <v>5929</v>
      </c>
      <c r="AK253" s="14" t="s">
        <v>34</v>
      </c>
      <c r="AL253" s="14" t="s">
        <v>34</v>
      </c>
      <c r="AM253" s="212">
        <v>5929</v>
      </c>
      <c r="AN253" s="289" t="s">
        <v>986</v>
      </c>
      <c r="AO253" s="17"/>
    </row>
    <row r="254" spans="1:43" ht="18" customHeight="1" thickBot="1"/>
    <row r="255" spans="1:43" ht="13.5" thickBot="1">
      <c r="A255" s="234" t="s">
        <v>1</v>
      </c>
      <c r="B255" s="279" t="s">
        <v>164</v>
      </c>
      <c r="C255" s="551" t="s">
        <v>165</v>
      </c>
      <c r="D255" s="551"/>
      <c r="E255" s="551"/>
      <c r="F255" s="551"/>
      <c r="G255" s="551"/>
      <c r="H255" s="551"/>
      <c r="I255" s="551"/>
      <c r="J255" s="551"/>
      <c r="K255" s="551"/>
      <c r="L255" s="551"/>
      <c r="M255" s="551"/>
      <c r="N255" s="551"/>
      <c r="O255" s="552"/>
    </row>
    <row r="256" spans="1:43" ht="77.25" customHeight="1" thickBot="1">
      <c r="A256" s="234" t="s">
        <v>4</v>
      </c>
      <c r="B256" s="280" t="s">
        <v>166</v>
      </c>
      <c r="C256" s="570" t="s">
        <v>430</v>
      </c>
      <c r="D256" s="570"/>
      <c r="E256" s="570"/>
      <c r="F256" s="570"/>
      <c r="G256" s="570"/>
      <c r="H256" s="570"/>
      <c r="I256" s="570"/>
      <c r="J256" s="570"/>
      <c r="K256" s="570"/>
      <c r="L256" s="570"/>
      <c r="M256" s="570"/>
      <c r="N256" s="570"/>
      <c r="O256" s="571"/>
    </row>
    <row r="257" spans="1:43" ht="13.5" thickBot="1"/>
    <row r="258" spans="1:43" s="11" customFormat="1" ht="42.75" thickBot="1">
      <c r="A258" s="192"/>
      <c r="B258" s="250" t="s">
        <v>7</v>
      </c>
      <c r="C258" s="192" t="s">
        <v>8</v>
      </c>
      <c r="D258" s="192" t="s">
        <v>9</v>
      </c>
      <c r="E258" s="192" t="s">
        <v>10</v>
      </c>
      <c r="F258" s="192" t="s">
        <v>11</v>
      </c>
      <c r="G258" s="559" t="s">
        <v>12</v>
      </c>
      <c r="H258" s="592"/>
      <c r="I258" s="593"/>
      <c r="J258" s="550" t="s">
        <v>13</v>
      </c>
      <c r="K258" s="550"/>
      <c r="L258" s="550"/>
      <c r="M258" s="550" t="s">
        <v>14</v>
      </c>
      <c r="N258" s="550"/>
      <c r="O258" s="550"/>
      <c r="P258" s="550" t="s">
        <v>15</v>
      </c>
      <c r="Q258" s="550"/>
      <c r="R258" s="550"/>
      <c r="S258" s="550" t="s">
        <v>16</v>
      </c>
      <c r="T258" s="550"/>
      <c r="U258" s="550"/>
      <c r="V258" s="550" t="s">
        <v>17</v>
      </c>
      <c r="W258" s="550"/>
      <c r="X258" s="550"/>
      <c r="Y258" s="550" t="s">
        <v>18</v>
      </c>
      <c r="Z258" s="550"/>
      <c r="AA258" s="550"/>
      <c r="AB258" s="550" t="s">
        <v>19</v>
      </c>
      <c r="AC258" s="550"/>
      <c r="AD258" s="550"/>
      <c r="AE258" s="550" t="s">
        <v>20</v>
      </c>
      <c r="AF258" s="550"/>
      <c r="AG258" s="550"/>
      <c r="AH258" s="550" t="s">
        <v>21</v>
      </c>
      <c r="AI258" s="550"/>
      <c r="AJ258" s="550"/>
      <c r="AK258" s="550" t="s">
        <v>22</v>
      </c>
      <c r="AL258" s="550"/>
      <c r="AM258" s="550"/>
      <c r="AN258" s="192" t="s">
        <v>474</v>
      </c>
      <c r="AO258" s="9"/>
      <c r="AQ258" s="4"/>
    </row>
    <row r="259" spans="1:43" ht="13.5" thickBot="1">
      <c r="A259" s="190"/>
      <c r="B259" s="565"/>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5"/>
      <c r="AL259" s="565"/>
      <c r="AM259" s="565"/>
      <c r="AN259" s="565"/>
    </row>
    <row r="260" spans="1:43" ht="13.5" thickBot="1">
      <c r="A260" s="190"/>
      <c r="B260" s="176"/>
      <c r="C260" s="190"/>
      <c r="D260" s="176"/>
      <c r="E260" s="176"/>
      <c r="F260" s="176"/>
      <c r="G260" s="176" t="s">
        <v>24</v>
      </c>
      <c r="H260" s="176" t="s">
        <v>25</v>
      </c>
      <c r="I260" s="176" t="s">
        <v>26</v>
      </c>
      <c r="J260" s="211" t="s">
        <v>24</v>
      </c>
      <c r="K260" s="211" t="s">
        <v>25</v>
      </c>
      <c r="L260" s="190" t="s">
        <v>26</v>
      </c>
      <c r="M260" s="211" t="s">
        <v>24</v>
      </c>
      <c r="N260" s="211" t="s">
        <v>25</v>
      </c>
      <c r="O260" s="176" t="s">
        <v>26</v>
      </c>
      <c r="P260" s="212" t="s">
        <v>24</v>
      </c>
      <c r="Q260" s="212" t="s">
        <v>25</v>
      </c>
      <c r="R260" s="190" t="s">
        <v>26</v>
      </c>
      <c r="S260" s="212" t="s">
        <v>24</v>
      </c>
      <c r="T260" s="212" t="s">
        <v>25</v>
      </c>
      <c r="U260" s="190" t="s">
        <v>26</v>
      </c>
      <c r="V260" s="190" t="s">
        <v>24</v>
      </c>
      <c r="W260" s="190" t="s">
        <v>25</v>
      </c>
      <c r="X260" s="190" t="s">
        <v>26</v>
      </c>
      <c r="Y260" s="190" t="s">
        <v>24</v>
      </c>
      <c r="Z260" s="190" t="s">
        <v>25</v>
      </c>
      <c r="AA260" s="190" t="s">
        <v>26</v>
      </c>
      <c r="AB260" s="190" t="s">
        <v>24</v>
      </c>
      <c r="AC260" s="190" t="s">
        <v>25</v>
      </c>
      <c r="AD260" s="212" t="s">
        <v>26</v>
      </c>
      <c r="AE260" s="190" t="s">
        <v>24</v>
      </c>
      <c r="AF260" s="190" t="s">
        <v>25</v>
      </c>
      <c r="AG260" s="190" t="s">
        <v>26</v>
      </c>
      <c r="AH260" s="190" t="s">
        <v>24</v>
      </c>
      <c r="AI260" s="190" t="s">
        <v>25</v>
      </c>
      <c r="AJ260" s="190" t="s">
        <v>26</v>
      </c>
      <c r="AK260" s="190" t="s">
        <v>24</v>
      </c>
      <c r="AL260" s="190" t="s">
        <v>25</v>
      </c>
      <c r="AM260" s="190" t="s">
        <v>26</v>
      </c>
      <c r="AN260" s="190"/>
    </row>
    <row r="261" spans="1:43" ht="145.5" customHeight="1" thickBot="1">
      <c r="A261" s="277" t="s">
        <v>27</v>
      </c>
      <c r="B261" s="576" t="s">
        <v>167</v>
      </c>
      <c r="C261" s="565" t="s">
        <v>412</v>
      </c>
      <c r="D261" s="576" t="s">
        <v>168</v>
      </c>
      <c r="E261" s="576" t="s">
        <v>31</v>
      </c>
      <c r="F261" s="576" t="s">
        <v>32</v>
      </c>
      <c r="G261" s="585" t="s">
        <v>33</v>
      </c>
      <c r="H261" s="585" t="s">
        <v>33</v>
      </c>
      <c r="I261" s="587">
        <v>418</v>
      </c>
      <c r="J261" s="13" t="s">
        <v>34</v>
      </c>
      <c r="K261" s="13" t="s">
        <v>34</v>
      </c>
      <c r="L261" s="190">
        <v>0</v>
      </c>
      <c r="M261" s="13" t="s">
        <v>34</v>
      </c>
      <c r="N261" s="13" t="s">
        <v>34</v>
      </c>
      <c r="O261" s="176">
        <v>0</v>
      </c>
      <c r="P261" s="14" t="s">
        <v>34</v>
      </c>
      <c r="Q261" s="14" t="s">
        <v>34</v>
      </c>
      <c r="R261" s="190">
        <v>0</v>
      </c>
      <c r="S261" s="14" t="s">
        <v>34</v>
      </c>
      <c r="T261" s="14" t="s">
        <v>34</v>
      </c>
      <c r="U261" s="190">
        <v>674</v>
      </c>
      <c r="V261" s="190"/>
      <c r="W261" s="190"/>
      <c r="X261" s="190">
        <v>722</v>
      </c>
      <c r="Y261" s="190"/>
      <c r="Z261" s="190"/>
      <c r="AA261" s="190">
        <v>722</v>
      </c>
      <c r="AB261" s="14" t="s">
        <v>34</v>
      </c>
      <c r="AC261" s="14" t="s">
        <v>34</v>
      </c>
      <c r="AD261" s="212">
        <v>722</v>
      </c>
      <c r="AE261" s="14" t="s">
        <v>34</v>
      </c>
      <c r="AF261" s="14" t="s">
        <v>34</v>
      </c>
      <c r="AG261" s="190">
        <v>722</v>
      </c>
      <c r="AH261" s="14" t="s">
        <v>34</v>
      </c>
      <c r="AI261" s="14" t="s">
        <v>34</v>
      </c>
      <c r="AJ261" s="190">
        <v>722</v>
      </c>
      <c r="AK261" s="14" t="s">
        <v>34</v>
      </c>
      <c r="AL261" s="14" t="s">
        <v>34</v>
      </c>
      <c r="AM261" s="190">
        <v>722</v>
      </c>
      <c r="AN261" s="190" t="s">
        <v>987</v>
      </c>
      <c r="AO261" s="15"/>
      <c r="AP261" s="16"/>
    </row>
    <row r="262" spans="1:43" ht="47.25" customHeight="1" thickBot="1">
      <c r="A262" s="277" t="s">
        <v>35</v>
      </c>
      <c r="B262" s="576"/>
      <c r="C262" s="565"/>
      <c r="D262" s="576"/>
      <c r="E262" s="576"/>
      <c r="F262" s="576"/>
      <c r="G262" s="586"/>
      <c r="H262" s="586"/>
      <c r="I262" s="588"/>
      <c r="J262" s="13" t="s">
        <v>34</v>
      </c>
      <c r="K262" s="13" t="s">
        <v>34</v>
      </c>
      <c r="L262" s="190">
        <v>0</v>
      </c>
      <c r="M262" s="13" t="s">
        <v>34</v>
      </c>
      <c r="N262" s="13" t="s">
        <v>34</v>
      </c>
      <c r="O262" s="176">
        <v>0</v>
      </c>
      <c r="P262" s="14" t="s">
        <v>34</v>
      </c>
      <c r="Q262" s="14" t="s">
        <v>34</v>
      </c>
      <c r="R262" s="190">
        <v>0</v>
      </c>
      <c r="S262" s="14" t="s">
        <v>34</v>
      </c>
      <c r="T262" s="14" t="s">
        <v>34</v>
      </c>
      <c r="U262" s="190">
        <v>137</v>
      </c>
      <c r="V262" s="190"/>
      <c r="W262" s="190"/>
      <c r="X262" s="190">
        <v>245</v>
      </c>
      <c r="Y262" s="190"/>
      <c r="Z262" s="190"/>
      <c r="AA262" s="190">
        <v>645</v>
      </c>
      <c r="AB262" s="14" t="s">
        <v>34</v>
      </c>
      <c r="AC262" s="14" t="s">
        <v>34</v>
      </c>
      <c r="AD262" s="212">
        <v>722</v>
      </c>
      <c r="AE262" s="14" t="s">
        <v>34</v>
      </c>
      <c r="AF262" s="14" t="s">
        <v>34</v>
      </c>
      <c r="AG262" s="190">
        <v>722</v>
      </c>
      <c r="AH262" s="14" t="s">
        <v>34</v>
      </c>
      <c r="AI262" s="14" t="s">
        <v>34</v>
      </c>
      <c r="AJ262" s="190">
        <v>722</v>
      </c>
      <c r="AK262" s="14" t="s">
        <v>34</v>
      </c>
      <c r="AL262" s="14" t="s">
        <v>34</v>
      </c>
      <c r="AM262" s="190">
        <v>722</v>
      </c>
      <c r="AN262" s="190" t="s">
        <v>410</v>
      </c>
      <c r="AO262" s="17"/>
    </row>
    <row r="263" spans="1:43" ht="69" customHeight="1" thickBot="1">
      <c r="A263" s="277" t="s">
        <v>27</v>
      </c>
      <c r="B263" s="576" t="s">
        <v>169</v>
      </c>
      <c r="C263" s="565" t="s">
        <v>170</v>
      </c>
      <c r="D263" s="576" t="s">
        <v>168</v>
      </c>
      <c r="E263" s="576" t="s">
        <v>31</v>
      </c>
      <c r="F263" s="576" t="s">
        <v>32</v>
      </c>
      <c r="G263" s="585" t="s">
        <v>33</v>
      </c>
      <c r="H263" s="585" t="s">
        <v>33</v>
      </c>
      <c r="I263" s="587">
        <v>421974</v>
      </c>
      <c r="J263" s="13" t="s">
        <v>34</v>
      </c>
      <c r="K263" s="13" t="s">
        <v>34</v>
      </c>
      <c r="L263" s="190">
        <v>0</v>
      </c>
      <c r="M263" s="13" t="s">
        <v>34</v>
      </c>
      <c r="N263" s="13" t="s">
        <v>34</v>
      </c>
      <c r="O263" s="176">
        <v>0</v>
      </c>
      <c r="P263" s="14" t="s">
        <v>34</v>
      </c>
      <c r="Q263" s="14" t="s">
        <v>34</v>
      </c>
      <c r="R263" s="190">
        <v>0</v>
      </c>
      <c r="S263" s="14" t="s">
        <v>34</v>
      </c>
      <c r="T263" s="14" t="s">
        <v>34</v>
      </c>
      <c r="U263" s="212">
        <v>446036</v>
      </c>
      <c r="V263" s="190"/>
      <c r="W263" s="190"/>
      <c r="X263" s="212">
        <v>489228</v>
      </c>
      <c r="Y263" s="190"/>
      <c r="Z263" s="190"/>
      <c r="AA263" s="212">
        <v>489228</v>
      </c>
      <c r="AB263" s="14" t="s">
        <v>34</v>
      </c>
      <c r="AC263" s="14" t="s">
        <v>34</v>
      </c>
      <c r="AD263" s="212">
        <v>489228</v>
      </c>
      <c r="AE263" s="14" t="s">
        <v>34</v>
      </c>
      <c r="AF263" s="14" t="s">
        <v>34</v>
      </c>
      <c r="AG263" s="212">
        <v>490343</v>
      </c>
      <c r="AH263" s="14" t="s">
        <v>34</v>
      </c>
      <c r="AI263" s="14" t="s">
        <v>34</v>
      </c>
      <c r="AJ263" s="212">
        <v>490343</v>
      </c>
      <c r="AK263" s="14" t="s">
        <v>34</v>
      </c>
      <c r="AL263" s="14" t="s">
        <v>34</v>
      </c>
      <c r="AM263" s="212">
        <v>490343</v>
      </c>
      <c r="AN263" s="190" t="s">
        <v>988</v>
      </c>
      <c r="AO263" s="15"/>
    </row>
    <row r="264" spans="1:43" ht="69" customHeight="1" thickBot="1">
      <c r="A264" s="277" t="s">
        <v>35</v>
      </c>
      <c r="B264" s="576"/>
      <c r="C264" s="565"/>
      <c r="D264" s="576"/>
      <c r="E264" s="576"/>
      <c r="F264" s="576"/>
      <c r="G264" s="586"/>
      <c r="H264" s="586"/>
      <c r="I264" s="588"/>
      <c r="J264" s="13" t="s">
        <v>34</v>
      </c>
      <c r="K264" s="13" t="s">
        <v>34</v>
      </c>
      <c r="L264" s="190">
        <v>0</v>
      </c>
      <c r="M264" s="13" t="s">
        <v>34</v>
      </c>
      <c r="N264" s="13" t="s">
        <v>34</v>
      </c>
      <c r="O264" s="176">
        <v>0</v>
      </c>
      <c r="P264" s="14" t="s">
        <v>34</v>
      </c>
      <c r="Q264" s="14" t="s">
        <v>34</v>
      </c>
      <c r="R264" s="190">
        <v>0</v>
      </c>
      <c r="S264" s="14" t="s">
        <v>34</v>
      </c>
      <c r="T264" s="14" t="s">
        <v>34</v>
      </c>
      <c r="U264" s="190">
        <v>0</v>
      </c>
      <c r="V264" s="190"/>
      <c r="W264" s="190"/>
      <c r="X264" s="212">
        <v>16430</v>
      </c>
      <c r="Y264" s="190"/>
      <c r="Z264" s="190"/>
      <c r="AA264" s="212">
        <v>119558</v>
      </c>
      <c r="AB264" s="14" t="s">
        <v>34</v>
      </c>
      <c r="AC264" s="14" t="s">
        <v>34</v>
      </c>
      <c r="AD264" s="212">
        <v>367213</v>
      </c>
      <c r="AE264" s="14" t="s">
        <v>34</v>
      </c>
      <c r="AF264" s="14" t="s">
        <v>34</v>
      </c>
      <c r="AG264" s="212">
        <v>530895</v>
      </c>
      <c r="AH264" s="14" t="s">
        <v>34</v>
      </c>
      <c r="AI264" s="14" t="s">
        <v>34</v>
      </c>
      <c r="AJ264" s="212">
        <v>572034</v>
      </c>
      <c r="AK264" s="14" t="s">
        <v>34</v>
      </c>
      <c r="AL264" s="14" t="s">
        <v>34</v>
      </c>
      <c r="AM264" s="212">
        <v>572711</v>
      </c>
      <c r="AN264" s="190" t="s">
        <v>989</v>
      </c>
      <c r="AO264" s="17"/>
    </row>
    <row r="265" spans="1:43" ht="78" customHeight="1" thickBot="1">
      <c r="A265" s="277" t="s">
        <v>27</v>
      </c>
      <c r="B265" s="576">
        <v>28</v>
      </c>
      <c r="C265" s="565" t="s">
        <v>171</v>
      </c>
      <c r="D265" s="576" t="s">
        <v>133</v>
      </c>
      <c r="E265" s="576" t="s">
        <v>31</v>
      </c>
      <c r="F265" s="576" t="s">
        <v>32</v>
      </c>
      <c r="G265" s="585" t="s">
        <v>33</v>
      </c>
      <c r="H265" s="585" t="s">
        <v>33</v>
      </c>
      <c r="I265" s="587">
        <v>58</v>
      </c>
      <c r="J265" s="13" t="s">
        <v>34</v>
      </c>
      <c r="K265" s="13" t="s">
        <v>34</v>
      </c>
      <c r="L265" s="190">
        <v>0</v>
      </c>
      <c r="M265" s="13" t="s">
        <v>34</v>
      </c>
      <c r="N265" s="13" t="s">
        <v>34</v>
      </c>
      <c r="O265" s="176">
        <v>0</v>
      </c>
      <c r="P265" s="14" t="s">
        <v>34</v>
      </c>
      <c r="Q265" s="14" t="s">
        <v>34</v>
      </c>
      <c r="R265" s="190">
        <v>0</v>
      </c>
      <c r="S265" s="14" t="s">
        <v>34</v>
      </c>
      <c r="T265" s="14" t="s">
        <v>34</v>
      </c>
      <c r="U265" s="190">
        <v>54</v>
      </c>
      <c r="V265" s="190"/>
      <c r="W265" s="190"/>
      <c r="X265" s="190">
        <v>62</v>
      </c>
      <c r="Y265" s="190"/>
      <c r="Z265" s="190"/>
      <c r="AA265" s="190">
        <v>62</v>
      </c>
      <c r="AB265" s="14" t="s">
        <v>34</v>
      </c>
      <c r="AC265" s="14" t="s">
        <v>34</v>
      </c>
      <c r="AD265" s="212">
        <v>85</v>
      </c>
      <c r="AE265" s="14" t="s">
        <v>34</v>
      </c>
      <c r="AF265" s="14" t="s">
        <v>34</v>
      </c>
      <c r="AG265" s="190">
        <v>86</v>
      </c>
      <c r="AH265" s="14" t="s">
        <v>34</v>
      </c>
      <c r="AI265" s="14" t="s">
        <v>34</v>
      </c>
      <c r="AJ265" s="190">
        <v>86</v>
      </c>
      <c r="AK265" s="14" t="s">
        <v>34</v>
      </c>
      <c r="AL265" s="14" t="s">
        <v>34</v>
      </c>
      <c r="AM265" s="190">
        <v>86</v>
      </c>
      <c r="AN265" s="190" t="s">
        <v>990</v>
      </c>
      <c r="AO265" s="15"/>
    </row>
    <row r="266" spans="1:43" ht="34.5" thickBot="1">
      <c r="A266" s="277" t="s">
        <v>35</v>
      </c>
      <c r="B266" s="576"/>
      <c r="C266" s="565"/>
      <c r="D266" s="576"/>
      <c r="E266" s="576"/>
      <c r="F266" s="576"/>
      <c r="G266" s="586"/>
      <c r="H266" s="586"/>
      <c r="I266" s="588"/>
      <c r="J266" s="13" t="s">
        <v>34</v>
      </c>
      <c r="K266" s="13" t="s">
        <v>34</v>
      </c>
      <c r="L266" s="190">
        <v>0</v>
      </c>
      <c r="M266" s="13" t="s">
        <v>34</v>
      </c>
      <c r="N266" s="13" t="s">
        <v>34</v>
      </c>
      <c r="O266" s="176">
        <v>0</v>
      </c>
      <c r="P266" s="14" t="s">
        <v>34</v>
      </c>
      <c r="Q266" s="14" t="s">
        <v>34</v>
      </c>
      <c r="R266" s="190">
        <v>0</v>
      </c>
      <c r="S266" s="14" t="s">
        <v>34</v>
      </c>
      <c r="T266" s="14" t="s">
        <v>34</v>
      </c>
      <c r="U266" s="190">
        <v>1</v>
      </c>
      <c r="V266" s="190"/>
      <c r="W266" s="190"/>
      <c r="X266" s="190">
        <v>19</v>
      </c>
      <c r="Y266" s="190"/>
      <c r="Z266" s="190"/>
      <c r="AA266" s="190">
        <v>44</v>
      </c>
      <c r="AB266" s="14" t="s">
        <v>34</v>
      </c>
      <c r="AC266" s="14" t="s">
        <v>34</v>
      </c>
      <c r="AD266" s="212">
        <v>52</v>
      </c>
      <c r="AE266" s="14" t="s">
        <v>34</v>
      </c>
      <c r="AF266" s="14" t="s">
        <v>34</v>
      </c>
      <c r="AG266" s="190">
        <v>58</v>
      </c>
      <c r="AH266" s="14" t="s">
        <v>34</v>
      </c>
      <c r="AI266" s="14" t="s">
        <v>34</v>
      </c>
      <c r="AJ266" s="190">
        <v>63</v>
      </c>
      <c r="AK266" s="190"/>
      <c r="AL266" s="190"/>
      <c r="AM266" s="190">
        <v>86</v>
      </c>
      <c r="AN266" s="190" t="s">
        <v>410</v>
      </c>
      <c r="AO266" s="17"/>
    </row>
    <row r="267" spans="1:43" ht="99.75" customHeight="1" thickBot="1">
      <c r="A267" s="277" t="s">
        <v>27</v>
      </c>
      <c r="B267" s="576">
        <v>35</v>
      </c>
      <c r="C267" s="565" t="s">
        <v>370</v>
      </c>
      <c r="D267" s="576" t="s">
        <v>133</v>
      </c>
      <c r="E267" s="576" t="s">
        <v>31</v>
      </c>
      <c r="F267" s="576" t="s">
        <v>32</v>
      </c>
      <c r="G267" s="585" t="s">
        <v>33</v>
      </c>
      <c r="H267" s="585" t="s">
        <v>33</v>
      </c>
      <c r="I267" s="587">
        <v>32</v>
      </c>
      <c r="J267" s="13" t="s">
        <v>34</v>
      </c>
      <c r="K267" s="13" t="s">
        <v>34</v>
      </c>
      <c r="L267" s="190">
        <v>0</v>
      </c>
      <c r="M267" s="13" t="s">
        <v>34</v>
      </c>
      <c r="N267" s="13" t="s">
        <v>34</v>
      </c>
      <c r="O267" s="176">
        <v>0</v>
      </c>
      <c r="P267" s="14" t="s">
        <v>34</v>
      </c>
      <c r="Q267" s="14" t="s">
        <v>34</v>
      </c>
      <c r="R267" s="190">
        <v>0</v>
      </c>
      <c r="S267" s="14" t="s">
        <v>34</v>
      </c>
      <c r="T267" s="14" t="s">
        <v>34</v>
      </c>
      <c r="U267" s="190">
        <v>40</v>
      </c>
      <c r="V267" s="190"/>
      <c r="W267" s="190"/>
      <c r="X267" s="190">
        <v>44</v>
      </c>
      <c r="Y267" s="190"/>
      <c r="Z267" s="190"/>
      <c r="AA267" s="190">
        <v>49</v>
      </c>
      <c r="AB267" s="14" t="s">
        <v>34</v>
      </c>
      <c r="AC267" s="14" t="s">
        <v>34</v>
      </c>
      <c r="AD267" s="212">
        <v>49</v>
      </c>
      <c r="AE267" s="14" t="s">
        <v>34</v>
      </c>
      <c r="AF267" s="14" t="s">
        <v>34</v>
      </c>
      <c r="AG267" s="190">
        <v>49</v>
      </c>
      <c r="AH267" s="14" t="s">
        <v>34</v>
      </c>
      <c r="AI267" s="14" t="s">
        <v>34</v>
      </c>
      <c r="AJ267" s="190">
        <v>49</v>
      </c>
      <c r="AK267" s="14" t="s">
        <v>34</v>
      </c>
      <c r="AL267" s="14" t="s">
        <v>34</v>
      </c>
      <c r="AM267" s="190">
        <v>49</v>
      </c>
      <c r="AN267" s="190" t="s">
        <v>411</v>
      </c>
      <c r="AO267" s="15"/>
    </row>
    <row r="268" spans="1:43" ht="34.5" thickBot="1">
      <c r="A268" s="277" t="s">
        <v>35</v>
      </c>
      <c r="B268" s="576"/>
      <c r="C268" s="565"/>
      <c r="D268" s="576"/>
      <c r="E268" s="576"/>
      <c r="F268" s="576"/>
      <c r="G268" s="586"/>
      <c r="H268" s="586"/>
      <c r="I268" s="588"/>
      <c r="J268" s="13" t="s">
        <v>34</v>
      </c>
      <c r="K268" s="13" t="s">
        <v>34</v>
      </c>
      <c r="L268" s="190">
        <v>0</v>
      </c>
      <c r="M268" s="13" t="s">
        <v>34</v>
      </c>
      <c r="N268" s="13" t="s">
        <v>34</v>
      </c>
      <c r="O268" s="176">
        <v>0</v>
      </c>
      <c r="P268" s="14" t="s">
        <v>34</v>
      </c>
      <c r="Q268" s="14" t="s">
        <v>34</v>
      </c>
      <c r="R268" s="190">
        <v>0</v>
      </c>
      <c r="S268" s="14" t="s">
        <v>34</v>
      </c>
      <c r="T268" s="14" t="s">
        <v>34</v>
      </c>
      <c r="U268" s="190">
        <v>0</v>
      </c>
      <c r="V268" s="190"/>
      <c r="W268" s="190"/>
      <c r="X268" s="190">
        <v>0</v>
      </c>
      <c r="Y268" s="190"/>
      <c r="Z268" s="190"/>
      <c r="AA268" s="190">
        <v>15</v>
      </c>
      <c r="AB268" s="14" t="s">
        <v>34</v>
      </c>
      <c r="AC268" s="14" t="s">
        <v>34</v>
      </c>
      <c r="AD268" s="212">
        <v>42</v>
      </c>
      <c r="AE268" s="14" t="s">
        <v>34</v>
      </c>
      <c r="AF268" s="14" t="s">
        <v>34</v>
      </c>
      <c r="AG268" s="190">
        <v>48</v>
      </c>
      <c r="AH268" s="14" t="s">
        <v>34</v>
      </c>
      <c r="AI268" s="14" t="s">
        <v>34</v>
      </c>
      <c r="AJ268" s="190">
        <v>49</v>
      </c>
      <c r="AK268" s="14" t="s">
        <v>34</v>
      </c>
      <c r="AL268" s="14" t="s">
        <v>34</v>
      </c>
      <c r="AM268" s="190">
        <v>49</v>
      </c>
      <c r="AN268" s="190" t="s">
        <v>410</v>
      </c>
      <c r="AO268" s="17"/>
    </row>
    <row r="269" spans="1:43" ht="28.5" customHeight="1" thickBot="1"/>
    <row r="270" spans="1:43" ht="13.5" thickBot="1">
      <c r="A270" s="234" t="s">
        <v>1</v>
      </c>
      <c r="B270" s="279" t="s">
        <v>164</v>
      </c>
      <c r="C270" s="551" t="s">
        <v>165</v>
      </c>
      <c r="D270" s="551"/>
      <c r="E270" s="551"/>
      <c r="F270" s="551"/>
      <c r="G270" s="551"/>
      <c r="H270" s="551"/>
      <c r="I270" s="551"/>
      <c r="J270" s="551"/>
      <c r="K270" s="551"/>
      <c r="L270" s="551"/>
      <c r="M270" s="551"/>
      <c r="N270" s="551"/>
      <c r="O270" s="552"/>
    </row>
    <row r="271" spans="1:43" ht="27" customHeight="1" thickBot="1">
      <c r="A271" s="234" t="s">
        <v>4</v>
      </c>
      <c r="B271" s="280" t="s">
        <v>172</v>
      </c>
      <c r="C271" s="570" t="s">
        <v>173</v>
      </c>
      <c r="D271" s="570"/>
      <c r="E271" s="570"/>
      <c r="F271" s="570"/>
      <c r="G271" s="570"/>
      <c r="H271" s="570"/>
      <c r="I271" s="570"/>
      <c r="J271" s="570"/>
      <c r="K271" s="570"/>
      <c r="L271" s="570"/>
      <c r="M271" s="570"/>
      <c r="N271" s="570"/>
      <c r="O271" s="571"/>
    </row>
    <row r="272" spans="1:43" ht="13.5" thickBot="1"/>
    <row r="273" spans="1:43" s="11" customFormat="1" ht="42.75" thickBot="1">
      <c r="A273" s="192"/>
      <c r="B273" s="250" t="s">
        <v>7</v>
      </c>
      <c r="C273" s="192" t="s">
        <v>8</v>
      </c>
      <c r="D273" s="192" t="s">
        <v>9</v>
      </c>
      <c r="E273" s="192" t="s">
        <v>10</v>
      </c>
      <c r="F273" s="192" t="s">
        <v>11</v>
      </c>
      <c r="G273" s="559" t="s">
        <v>12</v>
      </c>
      <c r="H273" s="592"/>
      <c r="I273" s="593"/>
      <c r="J273" s="550" t="s">
        <v>13</v>
      </c>
      <c r="K273" s="550"/>
      <c r="L273" s="550"/>
      <c r="M273" s="550" t="s">
        <v>14</v>
      </c>
      <c r="N273" s="550"/>
      <c r="O273" s="550"/>
      <c r="P273" s="550" t="s">
        <v>15</v>
      </c>
      <c r="Q273" s="550"/>
      <c r="R273" s="550"/>
      <c r="S273" s="550" t="s">
        <v>16</v>
      </c>
      <c r="T273" s="550"/>
      <c r="U273" s="550"/>
      <c r="V273" s="550" t="s">
        <v>17</v>
      </c>
      <c r="W273" s="550"/>
      <c r="X273" s="550"/>
      <c r="Y273" s="550" t="s">
        <v>18</v>
      </c>
      <c r="Z273" s="550"/>
      <c r="AA273" s="550"/>
      <c r="AB273" s="550" t="s">
        <v>19</v>
      </c>
      <c r="AC273" s="550"/>
      <c r="AD273" s="550"/>
      <c r="AE273" s="550" t="s">
        <v>20</v>
      </c>
      <c r="AF273" s="550"/>
      <c r="AG273" s="550"/>
      <c r="AH273" s="550" t="s">
        <v>21</v>
      </c>
      <c r="AI273" s="550"/>
      <c r="AJ273" s="550"/>
      <c r="AK273" s="550" t="s">
        <v>22</v>
      </c>
      <c r="AL273" s="550"/>
      <c r="AM273" s="550"/>
      <c r="AN273" s="192" t="s">
        <v>23</v>
      </c>
      <c r="AO273" s="9"/>
      <c r="AQ273" s="4"/>
    </row>
    <row r="274" spans="1:43" ht="13.5" thickBot="1">
      <c r="A274" s="190"/>
      <c r="B274" s="565"/>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5"/>
      <c r="AL274" s="565"/>
      <c r="AM274" s="565"/>
      <c r="AN274" s="565"/>
    </row>
    <row r="275" spans="1:43" ht="13.5" thickBot="1">
      <c r="A275" s="190"/>
      <c r="B275" s="176"/>
      <c r="C275" s="190"/>
      <c r="D275" s="176"/>
      <c r="E275" s="176"/>
      <c r="F275" s="176"/>
      <c r="G275" s="176" t="s">
        <v>24</v>
      </c>
      <c r="H275" s="176" t="s">
        <v>25</v>
      </c>
      <c r="I275" s="176" t="s">
        <v>26</v>
      </c>
      <c r="J275" s="211" t="s">
        <v>24</v>
      </c>
      <c r="K275" s="211" t="s">
        <v>25</v>
      </c>
      <c r="L275" s="190" t="s">
        <v>26</v>
      </c>
      <c r="M275" s="211" t="s">
        <v>24</v>
      </c>
      <c r="N275" s="211" t="s">
        <v>25</v>
      </c>
      <c r="O275" s="176" t="s">
        <v>26</v>
      </c>
      <c r="P275" s="212" t="s">
        <v>24</v>
      </c>
      <c r="Q275" s="212" t="s">
        <v>25</v>
      </c>
      <c r="R275" s="190" t="s">
        <v>26</v>
      </c>
      <c r="S275" s="212" t="s">
        <v>24</v>
      </c>
      <c r="T275" s="212" t="s">
        <v>25</v>
      </c>
      <c r="U275" s="190" t="s">
        <v>26</v>
      </c>
      <c r="V275" s="190" t="s">
        <v>24</v>
      </c>
      <c r="W275" s="190" t="s">
        <v>25</v>
      </c>
      <c r="X275" s="190" t="s">
        <v>26</v>
      </c>
      <c r="Y275" s="190" t="s">
        <v>24</v>
      </c>
      <c r="Z275" s="190" t="s">
        <v>25</v>
      </c>
      <c r="AA275" s="190" t="s">
        <v>26</v>
      </c>
      <c r="AB275" s="190" t="s">
        <v>24</v>
      </c>
      <c r="AC275" s="190" t="s">
        <v>25</v>
      </c>
      <c r="AD275" s="212" t="s">
        <v>26</v>
      </c>
      <c r="AE275" s="190" t="s">
        <v>24</v>
      </c>
      <c r="AF275" s="190" t="s">
        <v>25</v>
      </c>
      <c r="AG275" s="190" t="s">
        <v>26</v>
      </c>
      <c r="AH275" s="190" t="s">
        <v>24</v>
      </c>
      <c r="AI275" s="190" t="s">
        <v>25</v>
      </c>
      <c r="AJ275" s="190" t="s">
        <v>26</v>
      </c>
      <c r="AK275" s="190" t="s">
        <v>24</v>
      </c>
      <c r="AL275" s="190" t="s">
        <v>25</v>
      </c>
      <c r="AM275" s="190" t="s">
        <v>26</v>
      </c>
      <c r="AN275" s="190"/>
    </row>
    <row r="276" spans="1:43" ht="66" customHeight="1" thickBot="1">
      <c r="A276" s="277" t="s">
        <v>27</v>
      </c>
      <c r="B276" s="576">
        <v>29</v>
      </c>
      <c r="C276" s="565" t="s">
        <v>174</v>
      </c>
      <c r="D276" s="576" t="s">
        <v>133</v>
      </c>
      <c r="E276" s="576" t="s">
        <v>31</v>
      </c>
      <c r="F276" s="576" t="s">
        <v>32</v>
      </c>
      <c r="G276" s="585" t="s">
        <v>33</v>
      </c>
      <c r="H276" s="585" t="s">
        <v>33</v>
      </c>
      <c r="I276" s="587">
        <v>96</v>
      </c>
      <c r="J276" s="13" t="s">
        <v>34</v>
      </c>
      <c r="K276" s="13" t="s">
        <v>34</v>
      </c>
      <c r="L276" s="190">
        <v>0</v>
      </c>
      <c r="M276" s="13" t="s">
        <v>34</v>
      </c>
      <c r="N276" s="13" t="s">
        <v>34</v>
      </c>
      <c r="O276" s="176">
        <v>0</v>
      </c>
      <c r="P276" s="14" t="s">
        <v>34</v>
      </c>
      <c r="Q276" s="14" t="s">
        <v>34</v>
      </c>
      <c r="R276" s="190">
        <v>0</v>
      </c>
      <c r="S276" s="14" t="s">
        <v>34</v>
      </c>
      <c r="T276" s="14" t="s">
        <v>34</v>
      </c>
      <c r="U276" s="190">
        <v>4</v>
      </c>
      <c r="V276" s="190"/>
      <c r="W276" s="190"/>
      <c r="X276" s="212">
        <v>415</v>
      </c>
      <c r="Y276" s="190"/>
      <c r="Z276" s="190"/>
      <c r="AA276" s="190">
        <v>466</v>
      </c>
      <c r="AB276" s="14" t="s">
        <v>34</v>
      </c>
      <c r="AC276" s="14" t="s">
        <v>34</v>
      </c>
      <c r="AD276" s="212">
        <v>474</v>
      </c>
      <c r="AE276" s="14" t="s">
        <v>34</v>
      </c>
      <c r="AF276" s="14" t="s">
        <v>34</v>
      </c>
      <c r="AG276" s="190">
        <v>498</v>
      </c>
      <c r="AH276" s="14" t="s">
        <v>34</v>
      </c>
      <c r="AI276" s="14" t="s">
        <v>34</v>
      </c>
      <c r="AJ276" s="190">
        <v>505</v>
      </c>
      <c r="AK276" s="14" t="s">
        <v>34</v>
      </c>
      <c r="AL276" s="14" t="s">
        <v>34</v>
      </c>
      <c r="AM276" s="190">
        <v>506</v>
      </c>
      <c r="AN276" s="190" t="s">
        <v>371</v>
      </c>
      <c r="AO276" s="15"/>
    </row>
    <row r="277" spans="1:43" ht="34.5" thickBot="1">
      <c r="A277" s="277" t="s">
        <v>35</v>
      </c>
      <c r="B277" s="576"/>
      <c r="C277" s="565"/>
      <c r="D277" s="576"/>
      <c r="E277" s="576"/>
      <c r="F277" s="576"/>
      <c r="G277" s="586"/>
      <c r="H277" s="586"/>
      <c r="I277" s="588"/>
      <c r="J277" s="13" t="s">
        <v>34</v>
      </c>
      <c r="K277" s="13" t="s">
        <v>34</v>
      </c>
      <c r="L277" s="190">
        <v>0</v>
      </c>
      <c r="M277" s="13" t="s">
        <v>34</v>
      </c>
      <c r="N277" s="13" t="s">
        <v>34</v>
      </c>
      <c r="O277" s="176">
        <v>0</v>
      </c>
      <c r="P277" s="14" t="s">
        <v>34</v>
      </c>
      <c r="Q277" s="14" t="s">
        <v>34</v>
      </c>
      <c r="R277" s="190">
        <v>0</v>
      </c>
      <c r="S277" s="14" t="s">
        <v>34</v>
      </c>
      <c r="T277" s="14" t="s">
        <v>34</v>
      </c>
      <c r="U277" s="190">
        <v>0</v>
      </c>
      <c r="V277" s="190"/>
      <c r="W277" s="190"/>
      <c r="X277" s="190">
        <v>18</v>
      </c>
      <c r="Y277" s="190"/>
      <c r="Z277" s="190"/>
      <c r="AA277" s="190">
        <v>121</v>
      </c>
      <c r="AB277" s="14" t="s">
        <v>34</v>
      </c>
      <c r="AC277" s="14" t="s">
        <v>34</v>
      </c>
      <c r="AD277" s="212">
        <v>384</v>
      </c>
      <c r="AE277" s="14" t="s">
        <v>34</v>
      </c>
      <c r="AF277" s="14" t="s">
        <v>34</v>
      </c>
      <c r="AG277" s="190">
        <v>459</v>
      </c>
      <c r="AH277" s="14" t="s">
        <v>34</v>
      </c>
      <c r="AI277" s="14" t="s">
        <v>34</v>
      </c>
      <c r="AJ277" s="190">
        <v>489</v>
      </c>
      <c r="AK277" s="14" t="s">
        <v>34</v>
      </c>
      <c r="AL277" s="14" t="s">
        <v>34</v>
      </c>
      <c r="AM277" s="190">
        <v>506</v>
      </c>
      <c r="AN277" s="190" t="s">
        <v>410</v>
      </c>
      <c r="AO277" s="17"/>
    </row>
    <row r="278" spans="1:43" ht="102.75" thickBot="1">
      <c r="A278" s="277" t="s">
        <v>27</v>
      </c>
      <c r="B278" s="576">
        <v>86</v>
      </c>
      <c r="C278" s="565" t="s">
        <v>175</v>
      </c>
      <c r="D278" s="576" t="s">
        <v>133</v>
      </c>
      <c r="E278" s="576" t="s">
        <v>31</v>
      </c>
      <c r="F278" s="576" t="s">
        <v>32</v>
      </c>
      <c r="G278" s="585" t="s">
        <v>33</v>
      </c>
      <c r="H278" s="585" t="s">
        <v>33</v>
      </c>
      <c r="I278" s="587">
        <v>73</v>
      </c>
      <c r="J278" s="13" t="s">
        <v>34</v>
      </c>
      <c r="K278" s="13" t="s">
        <v>34</v>
      </c>
      <c r="L278" s="190">
        <v>0</v>
      </c>
      <c r="M278" s="13" t="s">
        <v>34</v>
      </c>
      <c r="N278" s="13" t="s">
        <v>34</v>
      </c>
      <c r="O278" s="176">
        <v>0</v>
      </c>
      <c r="P278" s="14" t="s">
        <v>34</v>
      </c>
      <c r="Q278" s="14" t="s">
        <v>34</v>
      </c>
      <c r="R278" s="190">
        <v>0</v>
      </c>
      <c r="S278" s="14" t="s">
        <v>34</v>
      </c>
      <c r="T278" s="14" t="s">
        <v>34</v>
      </c>
      <c r="U278" s="190">
        <v>4</v>
      </c>
      <c r="V278" s="190"/>
      <c r="W278" s="190"/>
      <c r="X278" s="190">
        <v>333</v>
      </c>
      <c r="Y278" s="190"/>
      <c r="Z278" s="190"/>
      <c r="AA278" s="190">
        <v>365</v>
      </c>
      <c r="AB278" s="14" t="s">
        <v>34</v>
      </c>
      <c r="AC278" s="14" t="s">
        <v>34</v>
      </c>
      <c r="AD278" s="212">
        <v>373</v>
      </c>
      <c r="AE278" s="14" t="s">
        <v>34</v>
      </c>
      <c r="AF278" s="14" t="s">
        <v>34</v>
      </c>
      <c r="AG278" s="190">
        <v>397</v>
      </c>
      <c r="AH278" s="14" t="s">
        <v>34</v>
      </c>
      <c r="AI278" s="14" t="s">
        <v>34</v>
      </c>
      <c r="AJ278" s="190">
        <v>404</v>
      </c>
      <c r="AK278" s="14" t="s">
        <v>34</v>
      </c>
      <c r="AL278" s="14" t="s">
        <v>34</v>
      </c>
      <c r="AM278" s="190">
        <v>405</v>
      </c>
      <c r="AN278" s="190" t="s">
        <v>991</v>
      </c>
      <c r="AO278" s="15"/>
      <c r="AP278" s="16"/>
    </row>
    <row r="279" spans="1:43" ht="34.5" thickBot="1">
      <c r="A279" s="277" t="s">
        <v>35</v>
      </c>
      <c r="B279" s="576"/>
      <c r="C279" s="565"/>
      <c r="D279" s="576"/>
      <c r="E279" s="576"/>
      <c r="F279" s="576"/>
      <c r="G279" s="586"/>
      <c r="H279" s="586"/>
      <c r="I279" s="588"/>
      <c r="J279" s="13" t="s">
        <v>34</v>
      </c>
      <c r="K279" s="13" t="s">
        <v>34</v>
      </c>
      <c r="L279" s="190">
        <v>0</v>
      </c>
      <c r="M279" s="13" t="s">
        <v>34</v>
      </c>
      <c r="N279" s="13" t="s">
        <v>34</v>
      </c>
      <c r="O279" s="176">
        <v>0</v>
      </c>
      <c r="P279" s="14" t="s">
        <v>34</v>
      </c>
      <c r="Q279" s="14" t="s">
        <v>34</v>
      </c>
      <c r="R279" s="190">
        <v>0</v>
      </c>
      <c r="S279" s="14" t="s">
        <v>34</v>
      </c>
      <c r="T279" s="14" t="s">
        <v>34</v>
      </c>
      <c r="U279" s="190">
        <v>0</v>
      </c>
      <c r="V279" s="190"/>
      <c r="W279" s="190"/>
      <c r="X279" s="190">
        <v>16</v>
      </c>
      <c r="Y279" s="190"/>
      <c r="Z279" s="190"/>
      <c r="AA279" s="190">
        <v>93</v>
      </c>
      <c r="AB279" s="14" t="s">
        <v>34</v>
      </c>
      <c r="AC279" s="14" t="s">
        <v>34</v>
      </c>
      <c r="AD279" s="212">
        <v>318</v>
      </c>
      <c r="AE279" s="14" t="s">
        <v>34</v>
      </c>
      <c r="AF279" s="14" t="s">
        <v>34</v>
      </c>
      <c r="AG279" s="190">
        <v>369</v>
      </c>
      <c r="AH279" s="14" t="s">
        <v>34</v>
      </c>
      <c r="AI279" s="14" t="s">
        <v>34</v>
      </c>
      <c r="AJ279" s="190">
        <v>394</v>
      </c>
      <c r="AK279" s="14" t="s">
        <v>34</v>
      </c>
      <c r="AL279" s="14" t="s">
        <v>34</v>
      </c>
      <c r="AM279" s="190">
        <v>405</v>
      </c>
      <c r="AN279" s="190" t="s">
        <v>410</v>
      </c>
      <c r="AO279" s="17"/>
    </row>
    <row r="280" spans="1:43" ht="15.75" customHeight="1" thickBot="1"/>
    <row r="281" spans="1:43" ht="13.5" thickBot="1">
      <c r="A281" s="234" t="s">
        <v>1</v>
      </c>
      <c r="B281" s="279" t="s">
        <v>176</v>
      </c>
      <c r="C281" s="551" t="s">
        <v>177</v>
      </c>
      <c r="D281" s="551"/>
      <c r="E281" s="551"/>
      <c r="F281" s="551"/>
      <c r="G281" s="551"/>
      <c r="H281" s="551"/>
      <c r="I281" s="551"/>
      <c r="J281" s="551"/>
      <c r="K281" s="551"/>
      <c r="L281" s="551"/>
      <c r="M281" s="551"/>
      <c r="N281" s="551"/>
      <c r="O281" s="552"/>
    </row>
    <row r="282" spans="1:43" ht="69.75" customHeight="1" thickBot="1">
      <c r="A282" s="274" t="s">
        <v>4</v>
      </c>
      <c r="B282" s="280" t="s">
        <v>178</v>
      </c>
      <c r="C282" s="590" t="s">
        <v>431</v>
      </c>
      <c r="D282" s="590"/>
      <c r="E282" s="590"/>
      <c r="F282" s="590"/>
      <c r="G282" s="590"/>
      <c r="H282" s="590"/>
      <c r="I282" s="590"/>
      <c r="J282" s="590"/>
      <c r="K282" s="590"/>
      <c r="L282" s="590"/>
      <c r="M282" s="590"/>
      <c r="N282" s="590"/>
      <c r="O282" s="591"/>
    </row>
    <row r="283" spans="1:43" ht="13.5" thickBot="1">
      <c r="B283" s="287"/>
    </row>
    <row r="284" spans="1:43" s="11" customFormat="1" ht="42.75" thickBot="1">
      <c r="A284" s="192"/>
      <c r="B284" s="250" t="s">
        <v>7</v>
      </c>
      <c r="C284" s="192" t="s">
        <v>8</v>
      </c>
      <c r="D284" s="192" t="s">
        <v>9</v>
      </c>
      <c r="E284" s="192" t="s">
        <v>10</v>
      </c>
      <c r="F284" s="192" t="s">
        <v>11</v>
      </c>
      <c r="G284" s="559" t="s">
        <v>12</v>
      </c>
      <c r="H284" s="592"/>
      <c r="I284" s="593"/>
      <c r="J284" s="550" t="s">
        <v>13</v>
      </c>
      <c r="K284" s="550"/>
      <c r="L284" s="550"/>
      <c r="M284" s="550" t="s">
        <v>14</v>
      </c>
      <c r="N284" s="550"/>
      <c r="O284" s="550"/>
      <c r="P284" s="550" t="s">
        <v>15</v>
      </c>
      <c r="Q284" s="550"/>
      <c r="R284" s="550"/>
      <c r="S284" s="550" t="s">
        <v>16</v>
      </c>
      <c r="T284" s="550"/>
      <c r="U284" s="550"/>
      <c r="V284" s="550" t="s">
        <v>17</v>
      </c>
      <c r="W284" s="550"/>
      <c r="X284" s="550"/>
      <c r="Y284" s="550" t="s">
        <v>18</v>
      </c>
      <c r="Z284" s="550"/>
      <c r="AA284" s="550"/>
      <c r="AB284" s="550" t="s">
        <v>19</v>
      </c>
      <c r="AC284" s="550"/>
      <c r="AD284" s="550"/>
      <c r="AE284" s="550" t="s">
        <v>20</v>
      </c>
      <c r="AF284" s="550"/>
      <c r="AG284" s="550"/>
      <c r="AH284" s="550" t="s">
        <v>21</v>
      </c>
      <c r="AI284" s="550"/>
      <c r="AJ284" s="550"/>
      <c r="AK284" s="550" t="s">
        <v>22</v>
      </c>
      <c r="AL284" s="550"/>
      <c r="AM284" s="550"/>
      <c r="AN284" s="192" t="s">
        <v>474</v>
      </c>
      <c r="AO284" s="9"/>
      <c r="AQ284" s="4"/>
    </row>
    <row r="285" spans="1:43" ht="13.5" thickBot="1">
      <c r="A285" s="190"/>
      <c r="B285" s="565"/>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5"/>
      <c r="AL285" s="565"/>
      <c r="AM285" s="565"/>
      <c r="AN285" s="565"/>
    </row>
    <row r="286" spans="1:43" s="4" customFormat="1" ht="13.5" thickBot="1">
      <c r="A286" s="190"/>
      <c r="B286" s="176"/>
      <c r="C286" s="190"/>
      <c r="D286" s="176"/>
      <c r="E286" s="176"/>
      <c r="F286" s="176"/>
      <c r="G286" s="176" t="s">
        <v>24</v>
      </c>
      <c r="H286" s="176" t="s">
        <v>25</v>
      </c>
      <c r="I286" s="176" t="s">
        <v>26</v>
      </c>
      <c r="J286" s="211" t="s">
        <v>24</v>
      </c>
      <c r="K286" s="211" t="s">
        <v>25</v>
      </c>
      <c r="L286" s="190" t="s">
        <v>26</v>
      </c>
      <c r="M286" s="211" t="s">
        <v>24</v>
      </c>
      <c r="N286" s="211" t="s">
        <v>25</v>
      </c>
      <c r="O286" s="176" t="s">
        <v>26</v>
      </c>
      <c r="P286" s="212" t="s">
        <v>24</v>
      </c>
      <c r="Q286" s="212" t="s">
        <v>25</v>
      </c>
      <c r="R286" s="190" t="s">
        <v>26</v>
      </c>
      <c r="S286" s="212" t="s">
        <v>24</v>
      </c>
      <c r="T286" s="212" t="s">
        <v>25</v>
      </c>
      <c r="U286" s="190" t="s">
        <v>26</v>
      </c>
      <c r="V286" s="190" t="s">
        <v>24</v>
      </c>
      <c r="W286" s="190" t="s">
        <v>25</v>
      </c>
      <c r="X286" s="190" t="s">
        <v>26</v>
      </c>
      <c r="Y286" s="190" t="s">
        <v>24</v>
      </c>
      <c r="Z286" s="190" t="s">
        <v>25</v>
      </c>
      <c r="AA286" s="190" t="s">
        <v>26</v>
      </c>
      <c r="AB286" s="190" t="s">
        <v>24</v>
      </c>
      <c r="AC286" s="190" t="s">
        <v>25</v>
      </c>
      <c r="AD286" s="212" t="s">
        <v>26</v>
      </c>
      <c r="AE286" s="190" t="s">
        <v>24</v>
      </c>
      <c r="AF286" s="190" t="s">
        <v>25</v>
      </c>
      <c r="AG286" s="190" t="s">
        <v>26</v>
      </c>
      <c r="AH286" s="190" t="s">
        <v>24</v>
      </c>
      <c r="AI286" s="190" t="s">
        <v>25</v>
      </c>
      <c r="AJ286" s="190" t="s">
        <v>26</v>
      </c>
      <c r="AK286" s="190" t="s">
        <v>24</v>
      </c>
      <c r="AL286" s="190" t="s">
        <v>25</v>
      </c>
      <c r="AM286" s="190" t="s">
        <v>26</v>
      </c>
      <c r="AN286" s="190"/>
      <c r="AO286" s="6"/>
    </row>
    <row r="287" spans="1:43" s="4" customFormat="1" ht="64.5" thickBot="1">
      <c r="A287" s="277" t="s">
        <v>27</v>
      </c>
      <c r="B287" s="576" t="s">
        <v>167</v>
      </c>
      <c r="C287" s="565" t="s">
        <v>179</v>
      </c>
      <c r="D287" s="576" t="s">
        <v>168</v>
      </c>
      <c r="E287" s="576" t="s">
        <v>31</v>
      </c>
      <c r="F287" s="576" t="s">
        <v>32</v>
      </c>
      <c r="G287" s="585" t="s">
        <v>33</v>
      </c>
      <c r="H287" s="585" t="s">
        <v>33</v>
      </c>
      <c r="I287" s="587">
        <f>71716+39963</f>
        <v>111679</v>
      </c>
      <c r="J287" s="13" t="s">
        <v>34</v>
      </c>
      <c r="K287" s="13" t="s">
        <v>34</v>
      </c>
      <c r="L287" s="190">
        <v>0</v>
      </c>
      <c r="M287" s="13" t="s">
        <v>34</v>
      </c>
      <c r="N287" s="13" t="s">
        <v>34</v>
      </c>
      <c r="O287" s="176">
        <v>0</v>
      </c>
      <c r="P287" s="14" t="s">
        <v>34</v>
      </c>
      <c r="Q287" s="14" t="s">
        <v>34</v>
      </c>
      <c r="R287" s="212">
        <v>10399</v>
      </c>
      <c r="S287" s="14" t="s">
        <v>34</v>
      </c>
      <c r="T287" s="14" t="s">
        <v>34</v>
      </c>
      <c r="U287" s="212">
        <v>96617</v>
      </c>
      <c r="V287" s="14" t="s">
        <v>34</v>
      </c>
      <c r="W287" s="14" t="s">
        <v>34</v>
      </c>
      <c r="X287" s="212">
        <v>98696</v>
      </c>
      <c r="Y287" s="14" t="s">
        <v>34</v>
      </c>
      <c r="Z287" s="14" t="s">
        <v>34</v>
      </c>
      <c r="AA287" s="212">
        <v>110533</v>
      </c>
      <c r="AB287" s="190" t="s">
        <v>34</v>
      </c>
      <c r="AC287" s="190" t="s">
        <v>34</v>
      </c>
      <c r="AD287" s="212">
        <v>115200</v>
      </c>
      <c r="AE287" s="190" t="s">
        <v>34</v>
      </c>
      <c r="AF287" s="190" t="s">
        <v>34</v>
      </c>
      <c r="AG287" s="212">
        <v>121656</v>
      </c>
      <c r="AH287" s="190" t="s">
        <v>34</v>
      </c>
      <c r="AI287" s="190" t="s">
        <v>34</v>
      </c>
      <c r="AJ287" s="212">
        <v>122377</v>
      </c>
      <c r="AK287" s="190" t="s">
        <v>34</v>
      </c>
      <c r="AL287" s="190" t="s">
        <v>34</v>
      </c>
      <c r="AM287" s="212">
        <v>122377</v>
      </c>
      <c r="AN287" s="190" t="s">
        <v>993</v>
      </c>
      <c r="AO287" s="15"/>
      <c r="AP287" s="16"/>
    </row>
    <row r="288" spans="1:43" s="4" customFormat="1" ht="34.5" thickBot="1">
      <c r="A288" s="277" t="s">
        <v>35</v>
      </c>
      <c r="B288" s="576"/>
      <c r="C288" s="565"/>
      <c r="D288" s="576"/>
      <c r="E288" s="576"/>
      <c r="F288" s="576"/>
      <c r="G288" s="586"/>
      <c r="H288" s="586"/>
      <c r="I288" s="588"/>
      <c r="J288" s="13" t="s">
        <v>34</v>
      </c>
      <c r="K288" s="13" t="s">
        <v>34</v>
      </c>
      <c r="L288" s="190">
        <v>0</v>
      </c>
      <c r="M288" s="13" t="s">
        <v>34</v>
      </c>
      <c r="N288" s="13" t="s">
        <v>34</v>
      </c>
      <c r="O288" s="176">
        <v>0</v>
      </c>
      <c r="P288" s="14" t="s">
        <v>34</v>
      </c>
      <c r="Q288" s="14" t="s">
        <v>34</v>
      </c>
      <c r="R288" s="190">
        <v>0</v>
      </c>
      <c r="S288" s="14" t="s">
        <v>34</v>
      </c>
      <c r="T288" s="14" t="s">
        <v>34</v>
      </c>
      <c r="U288" s="212">
        <v>3425</v>
      </c>
      <c r="V288" s="14" t="s">
        <v>34</v>
      </c>
      <c r="W288" s="14" t="s">
        <v>34</v>
      </c>
      <c r="X288" s="212">
        <f>20286+3897</f>
        <v>24183</v>
      </c>
      <c r="Y288" s="14" t="s">
        <v>34</v>
      </c>
      <c r="Z288" s="14" t="s">
        <v>34</v>
      </c>
      <c r="AA288" s="212">
        <v>83690</v>
      </c>
      <c r="AB288" s="190" t="s">
        <v>34</v>
      </c>
      <c r="AC288" s="190" t="s">
        <v>34</v>
      </c>
      <c r="AD288" s="212">
        <v>101279</v>
      </c>
      <c r="AE288" s="190" t="s">
        <v>34</v>
      </c>
      <c r="AF288" s="190" t="s">
        <v>34</v>
      </c>
      <c r="AG288" s="212">
        <v>103261</v>
      </c>
      <c r="AH288" s="190" t="s">
        <v>34</v>
      </c>
      <c r="AI288" s="190" t="s">
        <v>34</v>
      </c>
      <c r="AJ288" s="212">
        <v>107388</v>
      </c>
      <c r="AK288" s="190" t="s">
        <v>34</v>
      </c>
      <c r="AL288" s="190" t="s">
        <v>34</v>
      </c>
      <c r="AM288" s="212">
        <v>123982</v>
      </c>
      <c r="AN288" s="190" t="s">
        <v>996</v>
      </c>
      <c r="AO288" s="15"/>
    </row>
    <row r="289" spans="1:41" s="4" customFormat="1" ht="77.25" thickBot="1">
      <c r="A289" s="277" t="s">
        <v>27</v>
      </c>
      <c r="B289" s="576">
        <v>30</v>
      </c>
      <c r="C289" s="565" t="s">
        <v>180</v>
      </c>
      <c r="D289" s="576" t="s">
        <v>133</v>
      </c>
      <c r="E289" s="576" t="s">
        <v>31</v>
      </c>
      <c r="F289" s="576" t="s">
        <v>32</v>
      </c>
      <c r="G289" s="585" t="s">
        <v>33</v>
      </c>
      <c r="H289" s="585" t="s">
        <v>33</v>
      </c>
      <c r="I289" s="587">
        <v>26</v>
      </c>
      <c r="J289" s="13" t="s">
        <v>34</v>
      </c>
      <c r="K289" s="13" t="s">
        <v>34</v>
      </c>
      <c r="L289" s="190">
        <v>0</v>
      </c>
      <c r="M289" s="13" t="s">
        <v>34</v>
      </c>
      <c r="N289" s="13" t="s">
        <v>34</v>
      </c>
      <c r="O289" s="176">
        <v>0</v>
      </c>
      <c r="P289" s="14" t="s">
        <v>34</v>
      </c>
      <c r="Q289" s="14" t="s">
        <v>34</v>
      </c>
      <c r="R289" s="190">
        <v>11</v>
      </c>
      <c r="S289" s="14" t="s">
        <v>34</v>
      </c>
      <c r="T289" s="14" t="s">
        <v>34</v>
      </c>
      <c r="U289" s="190">
        <v>27</v>
      </c>
      <c r="V289" s="14" t="s">
        <v>34</v>
      </c>
      <c r="W289" s="14" t="s">
        <v>34</v>
      </c>
      <c r="X289" s="212">
        <v>27</v>
      </c>
      <c r="Y289" s="14" t="s">
        <v>34</v>
      </c>
      <c r="Z289" s="14" t="s">
        <v>34</v>
      </c>
      <c r="AA289" s="212">
        <v>28</v>
      </c>
      <c r="AB289" s="190" t="s">
        <v>34</v>
      </c>
      <c r="AC289" s="190" t="s">
        <v>34</v>
      </c>
      <c r="AD289" s="212">
        <v>31</v>
      </c>
      <c r="AE289" s="190" t="s">
        <v>34</v>
      </c>
      <c r="AF289" s="190" t="s">
        <v>34</v>
      </c>
      <c r="AG289" s="212">
        <v>31</v>
      </c>
      <c r="AH289" s="190" t="s">
        <v>34</v>
      </c>
      <c r="AI289" s="190" t="s">
        <v>34</v>
      </c>
      <c r="AJ289" s="212">
        <v>31</v>
      </c>
      <c r="AK289" s="190" t="s">
        <v>34</v>
      </c>
      <c r="AL289" s="190" t="s">
        <v>34</v>
      </c>
      <c r="AM289" s="190">
        <v>31</v>
      </c>
      <c r="AN289" s="190" t="s">
        <v>992</v>
      </c>
      <c r="AO289" s="15"/>
    </row>
    <row r="290" spans="1:41" s="4" customFormat="1" ht="34.5" thickBot="1">
      <c r="A290" s="277" t="s">
        <v>35</v>
      </c>
      <c r="B290" s="576"/>
      <c r="C290" s="565"/>
      <c r="D290" s="576"/>
      <c r="E290" s="576"/>
      <c r="F290" s="576"/>
      <c r="G290" s="586"/>
      <c r="H290" s="586"/>
      <c r="I290" s="588"/>
      <c r="J290" s="13" t="s">
        <v>34</v>
      </c>
      <c r="K290" s="13" t="s">
        <v>34</v>
      </c>
      <c r="L290" s="190">
        <v>0</v>
      </c>
      <c r="M290" s="13" t="s">
        <v>34</v>
      </c>
      <c r="N290" s="13" t="s">
        <v>34</v>
      </c>
      <c r="O290" s="176">
        <v>0</v>
      </c>
      <c r="P290" s="14" t="s">
        <v>34</v>
      </c>
      <c r="Q290" s="14" t="s">
        <v>34</v>
      </c>
      <c r="R290" s="190">
        <v>0</v>
      </c>
      <c r="S290" s="14" t="s">
        <v>34</v>
      </c>
      <c r="T290" s="14" t="s">
        <v>34</v>
      </c>
      <c r="U290" s="190">
        <v>9</v>
      </c>
      <c r="V290" s="14" t="s">
        <v>34</v>
      </c>
      <c r="W290" s="14" t="s">
        <v>34</v>
      </c>
      <c r="X290" s="212">
        <v>22</v>
      </c>
      <c r="Y290" s="14" t="s">
        <v>34</v>
      </c>
      <c r="Z290" s="14" t="s">
        <v>34</v>
      </c>
      <c r="AA290" s="212">
        <v>25</v>
      </c>
      <c r="AB290" s="190" t="s">
        <v>34</v>
      </c>
      <c r="AC290" s="190" t="s">
        <v>34</v>
      </c>
      <c r="AD290" s="212">
        <v>28</v>
      </c>
      <c r="AE290" s="190" t="s">
        <v>34</v>
      </c>
      <c r="AF290" s="190" t="s">
        <v>34</v>
      </c>
      <c r="AG290" s="212">
        <v>29</v>
      </c>
      <c r="AH290" s="190" t="s">
        <v>34</v>
      </c>
      <c r="AI290" s="190" t="s">
        <v>34</v>
      </c>
      <c r="AJ290" s="212">
        <v>30</v>
      </c>
      <c r="AK290" s="190" t="s">
        <v>34</v>
      </c>
      <c r="AL290" s="190" t="s">
        <v>34</v>
      </c>
      <c r="AM290" s="190">
        <v>31</v>
      </c>
      <c r="AN290" s="190" t="s">
        <v>410</v>
      </c>
      <c r="AO290" s="15"/>
    </row>
    <row r="291" spans="1:41" s="4" customFormat="1" ht="45.75" thickBot="1">
      <c r="A291" s="277" t="s">
        <v>27</v>
      </c>
      <c r="B291" s="576">
        <v>31</v>
      </c>
      <c r="C291" s="565" t="s">
        <v>413</v>
      </c>
      <c r="D291" s="576" t="s">
        <v>133</v>
      </c>
      <c r="E291" s="576" t="s">
        <v>31</v>
      </c>
      <c r="F291" s="576" t="s">
        <v>32</v>
      </c>
      <c r="G291" s="585" t="s">
        <v>33</v>
      </c>
      <c r="H291" s="585" t="s">
        <v>33</v>
      </c>
      <c r="I291" s="587">
        <f>97+23</f>
        <v>120</v>
      </c>
      <c r="J291" s="13" t="s">
        <v>34</v>
      </c>
      <c r="K291" s="13" t="s">
        <v>34</v>
      </c>
      <c r="L291" s="190">
        <v>0</v>
      </c>
      <c r="M291" s="13" t="s">
        <v>34</v>
      </c>
      <c r="N291" s="13" t="s">
        <v>34</v>
      </c>
      <c r="O291" s="176">
        <v>0</v>
      </c>
      <c r="P291" s="14" t="s">
        <v>34</v>
      </c>
      <c r="Q291" s="14" t="s">
        <v>34</v>
      </c>
      <c r="R291" s="190">
        <f>12+10</f>
        <v>22</v>
      </c>
      <c r="S291" s="14" t="s">
        <v>34</v>
      </c>
      <c r="T291" s="14" t="s">
        <v>34</v>
      </c>
      <c r="U291" s="190">
        <v>111</v>
      </c>
      <c r="V291" s="14" t="s">
        <v>34</v>
      </c>
      <c r="W291" s="14" t="s">
        <v>34</v>
      </c>
      <c r="X291" s="212">
        <v>113</v>
      </c>
      <c r="Y291" s="14" t="s">
        <v>34</v>
      </c>
      <c r="Z291" s="14" t="s">
        <v>34</v>
      </c>
      <c r="AA291" s="212">
        <v>124</v>
      </c>
      <c r="AB291" s="190" t="s">
        <v>34</v>
      </c>
      <c r="AC291" s="190" t="s">
        <v>34</v>
      </c>
      <c r="AD291" s="212">
        <v>124</v>
      </c>
      <c r="AE291" s="190" t="s">
        <v>34</v>
      </c>
      <c r="AF291" s="190" t="s">
        <v>34</v>
      </c>
      <c r="AG291" s="212">
        <v>124</v>
      </c>
      <c r="AH291" s="190" t="s">
        <v>34</v>
      </c>
      <c r="AI291" s="190" t="s">
        <v>34</v>
      </c>
      <c r="AJ291" s="212">
        <v>124</v>
      </c>
      <c r="AK291" s="190" t="s">
        <v>34</v>
      </c>
      <c r="AL291" s="190" t="s">
        <v>34</v>
      </c>
      <c r="AM291" s="190">
        <v>124</v>
      </c>
      <c r="AN291" s="190"/>
      <c r="AO291" s="15"/>
    </row>
    <row r="292" spans="1:41" s="4" customFormat="1" ht="34.5" thickBot="1">
      <c r="A292" s="277" t="s">
        <v>35</v>
      </c>
      <c r="B292" s="576"/>
      <c r="C292" s="565"/>
      <c r="D292" s="576"/>
      <c r="E292" s="576"/>
      <c r="F292" s="576"/>
      <c r="G292" s="586"/>
      <c r="H292" s="586"/>
      <c r="I292" s="588"/>
      <c r="J292" s="13" t="s">
        <v>34</v>
      </c>
      <c r="K292" s="13" t="s">
        <v>34</v>
      </c>
      <c r="L292" s="190">
        <v>0</v>
      </c>
      <c r="M292" s="13" t="s">
        <v>34</v>
      </c>
      <c r="N292" s="13" t="s">
        <v>34</v>
      </c>
      <c r="O292" s="176">
        <v>0</v>
      </c>
      <c r="P292" s="14" t="s">
        <v>34</v>
      </c>
      <c r="Q292" s="14" t="s">
        <v>34</v>
      </c>
      <c r="R292" s="190">
        <v>0</v>
      </c>
      <c r="S292" s="14" t="s">
        <v>34</v>
      </c>
      <c r="T292" s="14" t="s">
        <v>34</v>
      </c>
      <c r="U292" s="190">
        <v>5</v>
      </c>
      <c r="V292" s="14" t="s">
        <v>34</v>
      </c>
      <c r="W292" s="14" t="s">
        <v>34</v>
      </c>
      <c r="X292" s="212">
        <f>11+14</f>
        <v>25</v>
      </c>
      <c r="Y292" s="14" t="s">
        <v>34</v>
      </c>
      <c r="Z292" s="14" t="s">
        <v>34</v>
      </c>
      <c r="AA292" s="212">
        <v>100</v>
      </c>
      <c r="AB292" s="190" t="s">
        <v>34</v>
      </c>
      <c r="AC292" s="190" t="s">
        <v>34</v>
      </c>
      <c r="AD292" s="212">
        <v>116</v>
      </c>
      <c r="AE292" s="190" t="s">
        <v>34</v>
      </c>
      <c r="AF292" s="190" t="s">
        <v>34</v>
      </c>
      <c r="AG292" s="212">
        <v>117</v>
      </c>
      <c r="AH292" s="190" t="s">
        <v>34</v>
      </c>
      <c r="AI292" s="190" t="s">
        <v>34</v>
      </c>
      <c r="AJ292" s="212">
        <v>124</v>
      </c>
      <c r="AK292" s="190" t="s">
        <v>34</v>
      </c>
      <c r="AL292" s="190" t="s">
        <v>34</v>
      </c>
      <c r="AM292" s="190">
        <v>124</v>
      </c>
      <c r="AN292" s="190"/>
      <c r="AO292" s="15"/>
    </row>
    <row r="293" spans="1:41" s="4" customFormat="1" ht="126.75" customHeight="1" thickBot="1">
      <c r="A293" s="277" t="s">
        <v>27</v>
      </c>
      <c r="B293" s="576">
        <v>32</v>
      </c>
      <c r="C293" s="565" t="s">
        <v>414</v>
      </c>
      <c r="D293" s="576" t="s">
        <v>133</v>
      </c>
      <c r="E293" s="576" t="s">
        <v>31</v>
      </c>
      <c r="F293" s="576" t="s">
        <v>32</v>
      </c>
      <c r="G293" s="585" t="s">
        <v>33</v>
      </c>
      <c r="H293" s="585" t="s">
        <v>33</v>
      </c>
      <c r="I293" s="587">
        <v>56</v>
      </c>
      <c r="J293" s="13" t="s">
        <v>34</v>
      </c>
      <c r="K293" s="13" t="s">
        <v>34</v>
      </c>
      <c r="L293" s="190">
        <v>0</v>
      </c>
      <c r="M293" s="13" t="s">
        <v>34</v>
      </c>
      <c r="N293" s="13" t="s">
        <v>34</v>
      </c>
      <c r="O293" s="176">
        <v>0</v>
      </c>
      <c r="P293" s="14" t="s">
        <v>34</v>
      </c>
      <c r="Q293" s="14" t="s">
        <v>34</v>
      </c>
      <c r="R293" s="190">
        <v>0</v>
      </c>
      <c r="S293" s="14" t="s">
        <v>34</v>
      </c>
      <c r="T293" s="14" t="s">
        <v>34</v>
      </c>
      <c r="U293" s="190">
        <v>49</v>
      </c>
      <c r="V293" s="14" t="s">
        <v>34</v>
      </c>
      <c r="W293" s="14" t="s">
        <v>34</v>
      </c>
      <c r="X293" s="212">
        <v>49</v>
      </c>
      <c r="Y293" s="14" t="s">
        <v>34</v>
      </c>
      <c r="Z293" s="14" t="s">
        <v>34</v>
      </c>
      <c r="AA293" s="212">
        <v>69</v>
      </c>
      <c r="AB293" s="190" t="s">
        <v>34</v>
      </c>
      <c r="AC293" s="190" t="s">
        <v>34</v>
      </c>
      <c r="AD293" s="212">
        <v>82</v>
      </c>
      <c r="AE293" s="190" t="s">
        <v>34</v>
      </c>
      <c r="AF293" s="190" t="s">
        <v>34</v>
      </c>
      <c r="AG293" s="212">
        <v>99</v>
      </c>
      <c r="AH293" s="190" t="s">
        <v>34</v>
      </c>
      <c r="AI293" s="190" t="s">
        <v>34</v>
      </c>
      <c r="AJ293" s="212">
        <v>104</v>
      </c>
      <c r="AK293" s="190" t="s">
        <v>34</v>
      </c>
      <c r="AL293" s="190" t="s">
        <v>34</v>
      </c>
      <c r="AM293" s="190">
        <v>104</v>
      </c>
      <c r="AN293" s="190" t="s">
        <v>994</v>
      </c>
      <c r="AO293" s="15"/>
    </row>
    <row r="294" spans="1:41" s="4" customFormat="1" ht="34.5" thickBot="1">
      <c r="A294" s="277" t="s">
        <v>35</v>
      </c>
      <c r="B294" s="576"/>
      <c r="C294" s="565"/>
      <c r="D294" s="576"/>
      <c r="E294" s="576"/>
      <c r="F294" s="576"/>
      <c r="G294" s="586"/>
      <c r="H294" s="586"/>
      <c r="I294" s="588"/>
      <c r="J294" s="13" t="s">
        <v>34</v>
      </c>
      <c r="K294" s="13" t="s">
        <v>34</v>
      </c>
      <c r="L294" s="190">
        <v>0</v>
      </c>
      <c r="M294" s="13" t="s">
        <v>34</v>
      </c>
      <c r="N294" s="13" t="s">
        <v>34</v>
      </c>
      <c r="O294" s="176">
        <v>0</v>
      </c>
      <c r="P294" s="14" t="s">
        <v>34</v>
      </c>
      <c r="Q294" s="14" t="s">
        <v>34</v>
      </c>
      <c r="R294" s="190">
        <v>0</v>
      </c>
      <c r="S294" s="14" t="s">
        <v>34</v>
      </c>
      <c r="T294" s="14" t="s">
        <v>34</v>
      </c>
      <c r="U294" s="190">
        <v>0</v>
      </c>
      <c r="V294" s="14" t="s">
        <v>34</v>
      </c>
      <c r="W294" s="14" t="s">
        <v>34</v>
      </c>
      <c r="X294" s="212">
        <v>1</v>
      </c>
      <c r="Y294" s="14" t="s">
        <v>34</v>
      </c>
      <c r="Z294" s="14" t="s">
        <v>34</v>
      </c>
      <c r="AA294" s="212">
        <v>40</v>
      </c>
      <c r="AB294" s="190" t="s">
        <v>34</v>
      </c>
      <c r="AC294" s="190" t="s">
        <v>34</v>
      </c>
      <c r="AD294" s="212">
        <v>50</v>
      </c>
      <c r="AE294" s="190" t="s">
        <v>34</v>
      </c>
      <c r="AF294" s="190" t="s">
        <v>34</v>
      </c>
      <c r="AG294" s="212">
        <v>54</v>
      </c>
      <c r="AH294" s="190" t="s">
        <v>34</v>
      </c>
      <c r="AI294" s="190" t="s">
        <v>34</v>
      </c>
      <c r="AJ294" s="212">
        <v>64</v>
      </c>
      <c r="AK294" s="190" t="s">
        <v>34</v>
      </c>
      <c r="AL294" s="190" t="s">
        <v>34</v>
      </c>
      <c r="AM294" s="190">
        <v>104</v>
      </c>
      <c r="AN294" s="190" t="s">
        <v>410</v>
      </c>
      <c r="AO294" s="15"/>
    </row>
    <row r="295" spans="1:41" s="4" customFormat="1" ht="105" customHeight="1" thickBot="1">
      <c r="A295" s="277" t="s">
        <v>27</v>
      </c>
      <c r="B295" s="576">
        <v>89</v>
      </c>
      <c r="C295" s="565" t="s">
        <v>432</v>
      </c>
      <c r="D295" s="576" t="s">
        <v>168</v>
      </c>
      <c r="E295" s="576" t="s">
        <v>31</v>
      </c>
      <c r="F295" s="576" t="s">
        <v>32</v>
      </c>
      <c r="G295" s="585" t="s">
        <v>33</v>
      </c>
      <c r="H295" s="585" t="s">
        <v>33</v>
      </c>
      <c r="I295" s="587">
        <v>1363</v>
      </c>
      <c r="J295" s="13" t="s">
        <v>34</v>
      </c>
      <c r="K295" s="13" t="s">
        <v>34</v>
      </c>
      <c r="L295" s="190">
        <v>0</v>
      </c>
      <c r="M295" s="13" t="s">
        <v>34</v>
      </c>
      <c r="N295" s="13" t="s">
        <v>34</v>
      </c>
      <c r="O295" s="176">
        <v>0</v>
      </c>
      <c r="P295" s="14" t="s">
        <v>34</v>
      </c>
      <c r="Q295" s="14" t="s">
        <v>34</v>
      </c>
      <c r="R295" s="212">
        <v>1036</v>
      </c>
      <c r="S295" s="14" t="s">
        <v>34</v>
      </c>
      <c r="T295" s="14" t="s">
        <v>34</v>
      </c>
      <c r="U295" s="212">
        <v>3154</v>
      </c>
      <c r="V295" s="14" t="s">
        <v>34</v>
      </c>
      <c r="W295" s="14" t="s">
        <v>34</v>
      </c>
      <c r="X295" s="212">
        <v>3154</v>
      </c>
      <c r="Y295" s="14" t="s">
        <v>34</v>
      </c>
      <c r="Z295" s="14" t="s">
        <v>34</v>
      </c>
      <c r="AA295" s="212">
        <v>3354</v>
      </c>
      <c r="AB295" s="190" t="s">
        <v>34</v>
      </c>
      <c r="AC295" s="190" t="s">
        <v>34</v>
      </c>
      <c r="AD295" s="212">
        <v>3573</v>
      </c>
      <c r="AE295" s="190" t="s">
        <v>34</v>
      </c>
      <c r="AF295" s="190" t="s">
        <v>34</v>
      </c>
      <c r="AG295" s="212">
        <v>3573</v>
      </c>
      <c r="AH295" s="190" t="s">
        <v>34</v>
      </c>
      <c r="AI295" s="190" t="s">
        <v>34</v>
      </c>
      <c r="AJ295" s="212">
        <v>3573</v>
      </c>
      <c r="AK295" s="190" t="s">
        <v>34</v>
      </c>
      <c r="AL295" s="190" t="s">
        <v>34</v>
      </c>
      <c r="AM295" s="212">
        <v>3573</v>
      </c>
      <c r="AN295" s="190" t="s">
        <v>995</v>
      </c>
      <c r="AO295" s="15"/>
    </row>
    <row r="296" spans="1:41" s="4" customFormat="1" ht="39" thickBot="1">
      <c r="A296" s="277" t="s">
        <v>35</v>
      </c>
      <c r="B296" s="576"/>
      <c r="C296" s="565"/>
      <c r="D296" s="576"/>
      <c r="E296" s="576"/>
      <c r="F296" s="576"/>
      <c r="G296" s="586"/>
      <c r="H296" s="586"/>
      <c r="I296" s="588"/>
      <c r="J296" s="13" t="s">
        <v>34</v>
      </c>
      <c r="K296" s="13" t="s">
        <v>34</v>
      </c>
      <c r="L296" s="190">
        <v>0</v>
      </c>
      <c r="M296" s="13" t="s">
        <v>34</v>
      </c>
      <c r="N296" s="13" t="s">
        <v>34</v>
      </c>
      <c r="O296" s="176">
        <v>0</v>
      </c>
      <c r="P296" s="14" t="s">
        <v>34</v>
      </c>
      <c r="Q296" s="14" t="s">
        <v>34</v>
      </c>
      <c r="R296" s="190">
        <v>0</v>
      </c>
      <c r="S296" s="14" t="s">
        <v>34</v>
      </c>
      <c r="T296" s="14" t="s">
        <v>34</v>
      </c>
      <c r="U296" s="212">
        <v>652</v>
      </c>
      <c r="V296" s="14" t="s">
        <v>34</v>
      </c>
      <c r="W296" s="14" t="s">
        <v>34</v>
      </c>
      <c r="X296" s="212">
        <v>1654</v>
      </c>
      <c r="Y296" s="14" t="s">
        <v>34</v>
      </c>
      <c r="Z296" s="14" t="s">
        <v>34</v>
      </c>
      <c r="AA296" s="212">
        <v>2599</v>
      </c>
      <c r="AB296" s="190" t="s">
        <v>34</v>
      </c>
      <c r="AC296" s="190" t="s">
        <v>34</v>
      </c>
      <c r="AD296" s="212">
        <v>3206</v>
      </c>
      <c r="AE296" s="190" t="s">
        <v>34</v>
      </c>
      <c r="AF296" s="190" t="s">
        <v>34</v>
      </c>
      <c r="AG296" s="212">
        <v>3406</v>
      </c>
      <c r="AH296" s="190" t="s">
        <v>34</v>
      </c>
      <c r="AI296" s="190" t="s">
        <v>34</v>
      </c>
      <c r="AJ296" s="212">
        <v>3406</v>
      </c>
      <c r="AK296" s="190" t="s">
        <v>34</v>
      </c>
      <c r="AL296" s="190" t="s">
        <v>34</v>
      </c>
      <c r="AM296" s="212">
        <v>3652</v>
      </c>
      <c r="AN296" s="190" t="s">
        <v>1000</v>
      </c>
      <c r="AO296" s="15"/>
    </row>
    <row r="297" spans="1:41" s="4" customFormat="1" ht="90" thickBot="1">
      <c r="A297" s="277" t="s">
        <v>27</v>
      </c>
      <c r="B297" s="576">
        <v>90</v>
      </c>
      <c r="C297" s="565" t="s">
        <v>181</v>
      </c>
      <c r="D297" s="576" t="s">
        <v>168</v>
      </c>
      <c r="E297" s="576" t="s">
        <v>31</v>
      </c>
      <c r="F297" s="576" t="s">
        <v>32</v>
      </c>
      <c r="G297" s="585" t="s">
        <v>33</v>
      </c>
      <c r="H297" s="585" t="s">
        <v>33</v>
      </c>
      <c r="I297" s="587">
        <f>62803+15499</f>
        <v>78302</v>
      </c>
      <c r="J297" s="13" t="s">
        <v>34</v>
      </c>
      <c r="K297" s="13" t="s">
        <v>34</v>
      </c>
      <c r="L297" s="190">
        <v>0</v>
      </c>
      <c r="M297" s="13" t="s">
        <v>34</v>
      </c>
      <c r="N297" s="13" t="s">
        <v>34</v>
      </c>
      <c r="O297" s="176">
        <v>0</v>
      </c>
      <c r="P297" s="14" t="s">
        <v>34</v>
      </c>
      <c r="Q297" s="14" t="s">
        <v>34</v>
      </c>
      <c r="R297" s="212">
        <v>8551</v>
      </c>
      <c r="S297" s="14" t="s">
        <v>34</v>
      </c>
      <c r="T297" s="14" t="s">
        <v>34</v>
      </c>
      <c r="U297" s="212">
        <v>77127</v>
      </c>
      <c r="V297" s="14" t="s">
        <v>34</v>
      </c>
      <c r="W297" s="14" t="s">
        <v>34</v>
      </c>
      <c r="X297" s="212">
        <v>79062</v>
      </c>
      <c r="Y297" s="14" t="s">
        <v>34</v>
      </c>
      <c r="Z297" s="14" t="s">
        <v>34</v>
      </c>
      <c r="AA297" s="212">
        <v>84395</v>
      </c>
      <c r="AB297" s="190" t="s">
        <v>34</v>
      </c>
      <c r="AC297" s="190" t="s">
        <v>34</v>
      </c>
      <c r="AD297" s="212">
        <v>84395</v>
      </c>
      <c r="AE297" s="190" t="s">
        <v>34</v>
      </c>
      <c r="AF297" s="190" t="s">
        <v>34</v>
      </c>
      <c r="AG297" s="212">
        <v>84395</v>
      </c>
      <c r="AH297" s="190" t="s">
        <v>34</v>
      </c>
      <c r="AI297" s="190" t="s">
        <v>34</v>
      </c>
      <c r="AJ297" s="212">
        <v>84395</v>
      </c>
      <c r="AK297" s="190" t="s">
        <v>34</v>
      </c>
      <c r="AL297" s="190" t="s">
        <v>34</v>
      </c>
      <c r="AM297" s="212">
        <v>84395</v>
      </c>
      <c r="AN297" s="190" t="s">
        <v>999</v>
      </c>
      <c r="AO297" s="15"/>
    </row>
    <row r="298" spans="1:41" s="4" customFormat="1" ht="51.75" thickBot="1">
      <c r="A298" s="277" t="s">
        <v>35</v>
      </c>
      <c r="B298" s="576"/>
      <c r="C298" s="565"/>
      <c r="D298" s="576"/>
      <c r="E298" s="576"/>
      <c r="F298" s="576"/>
      <c r="G298" s="586"/>
      <c r="H298" s="586"/>
      <c r="I298" s="588"/>
      <c r="J298" s="13" t="s">
        <v>34</v>
      </c>
      <c r="K298" s="13" t="s">
        <v>34</v>
      </c>
      <c r="L298" s="190">
        <v>0</v>
      </c>
      <c r="M298" s="13" t="s">
        <v>34</v>
      </c>
      <c r="N298" s="13" t="s">
        <v>34</v>
      </c>
      <c r="O298" s="176">
        <v>0</v>
      </c>
      <c r="P298" s="14" t="s">
        <v>34</v>
      </c>
      <c r="Q298" s="14" t="s">
        <v>34</v>
      </c>
      <c r="R298" s="190">
        <v>0</v>
      </c>
      <c r="S298" s="14" t="s">
        <v>34</v>
      </c>
      <c r="T298" s="14" t="s">
        <v>34</v>
      </c>
      <c r="U298" s="190">
        <v>663</v>
      </c>
      <c r="V298" s="14" t="s">
        <v>34</v>
      </c>
      <c r="W298" s="14" t="s">
        <v>34</v>
      </c>
      <c r="X298" s="212">
        <f>519+1230</f>
        <v>1749</v>
      </c>
      <c r="Y298" s="14" t="s">
        <v>34</v>
      </c>
      <c r="Z298" s="14" t="s">
        <v>34</v>
      </c>
      <c r="AA298" s="212">
        <v>50659</v>
      </c>
      <c r="AB298" s="190" t="s">
        <v>34</v>
      </c>
      <c r="AC298" s="190" t="s">
        <v>34</v>
      </c>
      <c r="AD298" s="212">
        <v>82071</v>
      </c>
      <c r="AE298" s="190" t="s">
        <v>34</v>
      </c>
      <c r="AF298" s="190" t="s">
        <v>34</v>
      </c>
      <c r="AG298" s="212">
        <v>82140</v>
      </c>
      <c r="AH298" s="190" t="s">
        <v>34</v>
      </c>
      <c r="AI298" s="190" t="s">
        <v>34</v>
      </c>
      <c r="AJ298" s="212">
        <v>83262</v>
      </c>
      <c r="AK298" s="190" t="s">
        <v>34</v>
      </c>
      <c r="AL298" s="190" t="s">
        <v>34</v>
      </c>
      <c r="AM298" s="212">
        <v>87419</v>
      </c>
      <c r="AN298" s="190" t="s">
        <v>998</v>
      </c>
      <c r="AO298" s="15"/>
    </row>
    <row r="299" spans="1:41" s="4" customFormat="1" ht="158.25" customHeight="1" thickBot="1">
      <c r="A299" s="277" t="s">
        <v>27</v>
      </c>
      <c r="B299" s="576">
        <v>91</v>
      </c>
      <c r="C299" s="565" t="s">
        <v>182</v>
      </c>
      <c r="D299" s="576" t="s">
        <v>168</v>
      </c>
      <c r="E299" s="576" t="s">
        <v>31</v>
      </c>
      <c r="F299" s="576" t="s">
        <v>32</v>
      </c>
      <c r="G299" s="585" t="s">
        <v>33</v>
      </c>
      <c r="H299" s="585" t="s">
        <v>33</v>
      </c>
      <c r="I299" s="587">
        <v>12599</v>
      </c>
      <c r="J299" s="13" t="s">
        <v>34</v>
      </c>
      <c r="K299" s="13" t="s">
        <v>34</v>
      </c>
      <c r="L299" s="190">
        <v>0</v>
      </c>
      <c r="M299" s="13" t="s">
        <v>34</v>
      </c>
      <c r="N299" s="13" t="s">
        <v>34</v>
      </c>
      <c r="O299" s="176">
        <v>0</v>
      </c>
      <c r="P299" s="14" t="s">
        <v>34</v>
      </c>
      <c r="Q299" s="14" t="s">
        <v>34</v>
      </c>
      <c r="R299" s="190">
        <v>0</v>
      </c>
      <c r="S299" s="14" t="s">
        <v>34</v>
      </c>
      <c r="T299" s="14" t="s">
        <v>34</v>
      </c>
      <c r="U299" s="212">
        <v>13724</v>
      </c>
      <c r="V299" s="14" t="s">
        <v>34</v>
      </c>
      <c r="W299" s="14" t="s">
        <v>34</v>
      </c>
      <c r="X299" s="212">
        <v>13724</v>
      </c>
      <c r="Y299" s="14" t="s">
        <v>34</v>
      </c>
      <c r="Z299" s="14" t="s">
        <v>34</v>
      </c>
      <c r="AA299" s="212">
        <v>19425</v>
      </c>
      <c r="AB299" s="190" t="s">
        <v>34</v>
      </c>
      <c r="AC299" s="190" t="s">
        <v>34</v>
      </c>
      <c r="AD299" s="212">
        <v>22366</v>
      </c>
      <c r="AE299" s="190" t="s">
        <v>34</v>
      </c>
      <c r="AF299" s="190" t="s">
        <v>34</v>
      </c>
      <c r="AG299" s="212">
        <v>27811</v>
      </c>
      <c r="AH299" s="190" t="s">
        <v>34</v>
      </c>
      <c r="AI299" s="190" t="s">
        <v>34</v>
      </c>
      <c r="AJ299" s="212">
        <v>28532</v>
      </c>
      <c r="AK299" s="190" t="s">
        <v>34</v>
      </c>
      <c r="AL299" s="190" t="s">
        <v>34</v>
      </c>
      <c r="AM299" s="212">
        <v>28532</v>
      </c>
      <c r="AN299" s="190" t="s">
        <v>997</v>
      </c>
      <c r="AO299" s="15"/>
    </row>
    <row r="300" spans="1:41" s="4" customFormat="1" ht="64.5" thickBot="1">
      <c r="A300" s="277" t="s">
        <v>35</v>
      </c>
      <c r="B300" s="576"/>
      <c r="C300" s="565"/>
      <c r="D300" s="576"/>
      <c r="E300" s="576"/>
      <c r="F300" s="576"/>
      <c r="G300" s="586"/>
      <c r="H300" s="586"/>
      <c r="I300" s="588"/>
      <c r="J300" s="13" t="s">
        <v>34</v>
      </c>
      <c r="K300" s="13" t="s">
        <v>34</v>
      </c>
      <c r="L300" s="190">
        <v>0</v>
      </c>
      <c r="M300" s="13" t="s">
        <v>34</v>
      </c>
      <c r="N300" s="13" t="s">
        <v>34</v>
      </c>
      <c r="O300" s="176">
        <v>0</v>
      </c>
      <c r="P300" s="14" t="s">
        <v>34</v>
      </c>
      <c r="Q300" s="14" t="s">
        <v>34</v>
      </c>
      <c r="R300" s="190">
        <v>0</v>
      </c>
      <c r="S300" s="14" t="s">
        <v>34</v>
      </c>
      <c r="T300" s="14" t="s">
        <v>34</v>
      </c>
      <c r="U300" s="190">
        <v>0</v>
      </c>
      <c r="V300" s="14" t="s">
        <v>34</v>
      </c>
      <c r="W300" s="14" t="s">
        <v>34</v>
      </c>
      <c r="X300" s="212">
        <v>0</v>
      </c>
      <c r="Y300" s="14" t="s">
        <v>34</v>
      </c>
      <c r="Z300" s="14" t="s">
        <v>34</v>
      </c>
      <c r="AA300" s="212">
        <v>7392</v>
      </c>
      <c r="AB300" s="190" t="s">
        <v>34</v>
      </c>
      <c r="AC300" s="190" t="s">
        <v>34</v>
      </c>
      <c r="AD300" s="212">
        <v>20931</v>
      </c>
      <c r="AE300" s="190" t="s">
        <v>34</v>
      </c>
      <c r="AF300" s="190" t="s">
        <v>34</v>
      </c>
      <c r="AG300" s="212">
        <v>20931</v>
      </c>
      <c r="AH300" s="190" t="s">
        <v>34</v>
      </c>
      <c r="AI300" s="190" t="s">
        <v>34</v>
      </c>
      <c r="AJ300" s="212">
        <v>22444</v>
      </c>
      <c r="AK300" s="190" t="s">
        <v>34</v>
      </c>
      <c r="AL300" s="190" t="s">
        <v>34</v>
      </c>
      <c r="AM300" s="212">
        <v>37870</v>
      </c>
      <c r="AN300" s="190" t="s">
        <v>1001</v>
      </c>
      <c r="AO300" s="15"/>
    </row>
    <row r="301" spans="1:41" s="4" customFormat="1">
      <c r="A301" s="290"/>
      <c r="B301" s="291"/>
      <c r="C301" s="292"/>
      <c r="D301" s="291"/>
      <c r="E301" s="291"/>
      <c r="F301" s="291"/>
      <c r="G301" s="224"/>
      <c r="H301" s="224"/>
      <c r="I301" s="293"/>
      <c r="J301" s="170"/>
      <c r="K301" s="170"/>
      <c r="L301" s="292"/>
      <c r="M301" s="170"/>
      <c r="N301" s="170"/>
      <c r="O301" s="291"/>
      <c r="P301" s="171"/>
      <c r="Q301" s="171"/>
      <c r="R301" s="292"/>
      <c r="S301" s="171"/>
      <c r="T301" s="171"/>
      <c r="U301" s="292"/>
      <c r="V301" s="292"/>
      <c r="W301" s="292"/>
      <c r="X301" s="294"/>
      <c r="Y301" s="292"/>
      <c r="Z301" s="292"/>
      <c r="AA301" s="294"/>
      <c r="AB301" s="292"/>
      <c r="AC301" s="292"/>
      <c r="AD301" s="294"/>
      <c r="AE301" s="292"/>
      <c r="AF301" s="292"/>
      <c r="AG301" s="292"/>
      <c r="AH301" s="292"/>
      <c r="AI301" s="292"/>
      <c r="AJ301" s="292"/>
      <c r="AK301" s="292"/>
      <c r="AL301" s="292"/>
      <c r="AM301" s="292"/>
      <c r="AN301" s="292"/>
      <c r="AO301" s="34"/>
    </row>
    <row r="302" spans="1:41" s="4" customFormat="1" ht="13.5" thickBot="1">
      <c r="A302" s="295"/>
      <c r="B302" s="224"/>
      <c r="C302" s="18"/>
      <c r="D302" s="224"/>
      <c r="E302" s="224"/>
      <c r="F302" s="224"/>
      <c r="G302" s="224"/>
      <c r="H302" s="224"/>
      <c r="I302" s="293"/>
      <c r="J302" s="41"/>
      <c r="K302" s="41"/>
      <c r="L302" s="18"/>
      <c r="M302" s="41"/>
      <c r="N302" s="41"/>
      <c r="O302" s="224"/>
      <c r="P302" s="42"/>
      <c r="Q302" s="42"/>
      <c r="R302" s="18"/>
      <c r="S302" s="42"/>
      <c r="T302" s="42"/>
      <c r="U302" s="18"/>
      <c r="V302" s="18"/>
      <c r="W302" s="18"/>
      <c r="X302" s="296"/>
      <c r="Y302" s="18"/>
      <c r="Z302" s="18"/>
      <c r="AA302" s="296"/>
      <c r="AB302" s="18"/>
      <c r="AC302" s="18"/>
      <c r="AD302" s="296"/>
      <c r="AE302" s="18"/>
      <c r="AF302" s="18"/>
      <c r="AG302" s="18"/>
      <c r="AH302" s="18"/>
      <c r="AI302" s="18"/>
      <c r="AJ302" s="18"/>
      <c r="AK302" s="18"/>
      <c r="AL302" s="18"/>
      <c r="AM302" s="18"/>
      <c r="AN302" s="18"/>
      <c r="AO302" s="34"/>
    </row>
    <row r="303" spans="1:41" s="4" customFormat="1" ht="17.25" customHeight="1" thickBot="1">
      <c r="A303" s="234" t="s">
        <v>1</v>
      </c>
      <c r="B303" s="279" t="s">
        <v>380</v>
      </c>
      <c r="C303" s="210" t="s">
        <v>379</v>
      </c>
      <c r="D303" s="210"/>
      <c r="E303" s="210"/>
      <c r="F303" s="210"/>
      <c r="G303" s="210"/>
      <c r="H303" s="210"/>
      <c r="I303" s="210"/>
      <c r="J303" s="210"/>
      <c r="K303" s="210"/>
      <c r="L303" s="210"/>
      <c r="M303" s="210"/>
      <c r="N303" s="210"/>
      <c r="O303" s="297"/>
      <c r="P303" s="273"/>
      <c r="Q303" s="273"/>
      <c r="S303" s="273"/>
      <c r="T303" s="273"/>
      <c r="AD303" s="273"/>
      <c r="AO303" s="34"/>
    </row>
    <row r="304" spans="1:41" s="4" customFormat="1" ht="84.75" customHeight="1" thickBot="1">
      <c r="A304" s="274" t="s">
        <v>4</v>
      </c>
      <c r="B304" s="236" t="s">
        <v>378</v>
      </c>
      <c r="C304" s="548" t="s">
        <v>434</v>
      </c>
      <c r="D304" s="548"/>
      <c r="E304" s="548"/>
      <c r="F304" s="548"/>
      <c r="G304" s="548"/>
      <c r="H304" s="548"/>
      <c r="I304" s="548"/>
      <c r="J304" s="548"/>
      <c r="K304" s="548"/>
      <c r="L304" s="548"/>
      <c r="M304" s="548"/>
      <c r="N304" s="548"/>
      <c r="O304" s="549"/>
      <c r="P304" s="273"/>
      <c r="Q304" s="273"/>
      <c r="S304" s="273"/>
      <c r="T304" s="273"/>
      <c r="AD304" s="273"/>
      <c r="AO304" s="34"/>
    </row>
    <row r="305" spans="1:41" s="4" customFormat="1" ht="13.5" thickBot="1">
      <c r="A305" s="7"/>
      <c r="B305" s="287"/>
      <c r="C305" s="7"/>
      <c r="D305" s="8"/>
      <c r="E305" s="8"/>
      <c r="F305" s="8"/>
      <c r="G305" s="8"/>
      <c r="H305" s="8"/>
      <c r="I305" s="8"/>
      <c r="J305" s="272"/>
      <c r="K305" s="272"/>
      <c r="M305" s="272"/>
      <c r="N305" s="272"/>
      <c r="O305" s="5"/>
      <c r="P305" s="273"/>
      <c r="Q305" s="273"/>
      <c r="S305" s="273"/>
      <c r="T305" s="273"/>
      <c r="AD305" s="273"/>
      <c r="AO305" s="34"/>
    </row>
    <row r="306" spans="1:41" s="4" customFormat="1" ht="42.75" customHeight="1" thickBot="1">
      <c r="A306" s="192"/>
      <c r="B306" s="250" t="s">
        <v>7</v>
      </c>
      <c r="C306" s="192" t="s">
        <v>8</v>
      </c>
      <c r="D306" s="192" t="s">
        <v>9</v>
      </c>
      <c r="E306" s="192" t="s">
        <v>10</v>
      </c>
      <c r="F306" s="192" t="s">
        <v>11</v>
      </c>
      <c r="G306" s="559" t="s">
        <v>12</v>
      </c>
      <c r="H306" s="592"/>
      <c r="I306" s="593"/>
      <c r="J306" s="550" t="s">
        <v>13</v>
      </c>
      <c r="K306" s="550"/>
      <c r="L306" s="550"/>
      <c r="M306" s="550" t="s">
        <v>14</v>
      </c>
      <c r="N306" s="550"/>
      <c r="O306" s="550"/>
      <c r="P306" s="550" t="s">
        <v>15</v>
      </c>
      <c r="Q306" s="550"/>
      <c r="R306" s="550"/>
      <c r="S306" s="550" t="s">
        <v>16</v>
      </c>
      <c r="T306" s="550"/>
      <c r="U306" s="550"/>
      <c r="V306" s="550" t="s">
        <v>17</v>
      </c>
      <c r="W306" s="550"/>
      <c r="X306" s="550"/>
      <c r="Y306" s="550" t="s">
        <v>18</v>
      </c>
      <c r="Z306" s="550"/>
      <c r="AA306" s="550"/>
      <c r="AB306" s="550" t="s">
        <v>19</v>
      </c>
      <c r="AC306" s="550"/>
      <c r="AD306" s="550"/>
      <c r="AE306" s="550" t="s">
        <v>20</v>
      </c>
      <c r="AF306" s="550"/>
      <c r="AG306" s="550"/>
      <c r="AH306" s="550" t="s">
        <v>21</v>
      </c>
      <c r="AI306" s="550"/>
      <c r="AJ306" s="550"/>
      <c r="AK306" s="550" t="s">
        <v>22</v>
      </c>
      <c r="AL306" s="550"/>
      <c r="AM306" s="550"/>
      <c r="AN306" s="192" t="s">
        <v>474</v>
      </c>
      <c r="AO306" s="34"/>
    </row>
    <row r="307" spans="1:41" s="4" customFormat="1" ht="13.5" thickBot="1">
      <c r="A307" s="190"/>
      <c r="B307" s="565"/>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5"/>
      <c r="AL307" s="565"/>
      <c r="AM307" s="565"/>
      <c r="AN307" s="565"/>
      <c r="AO307" s="34"/>
    </row>
    <row r="308" spans="1:41" s="4" customFormat="1" ht="13.5" thickBot="1">
      <c r="A308" s="190"/>
      <c r="B308" s="176"/>
      <c r="C308" s="190"/>
      <c r="D308" s="176"/>
      <c r="E308" s="176"/>
      <c r="F308" s="176"/>
      <c r="G308" s="176" t="s">
        <v>24</v>
      </c>
      <c r="H308" s="176" t="s">
        <v>25</v>
      </c>
      <c r="I308" s="176" t="s">
        <v>26</v>
      </c>
      <c r="J308" s="211" t="s">
        <v>24</v>
      </c>
      <c r="K308" s="211" t="s">
        <v>25</v>
      </c>
      <c r="L308" s="190" t="s">
        <v>26</v>
      </c>
      <c r="M308" s="211" t="s">
        <v>24</v>
      </c>
      <c r="N308" s="211" t="s">
        <v>25</v>
      </c>
      <c r="O308" s="176" t="s">
        <v>26</v>
      </c>
      <c r="P308" s="212" t="s">
        <v>24</v>
      </c>
      <c r="Q308" s="212" t="s">
        <v>25</v>
      </c>
      <c r="R308" s="190" t="s">
        <v>26</v>
      </c>
      <c r="S308" s="212" t="s">
        <v>24</v>
      </c>
      <c r="T308" s="212" t="s">
        <v>25</v>
      </c>
      <c r="U308" s="190" t="s">
        <v>26</v>
      </c>
      <c r="V308" s="190" t="s">
        <v>24</v>
      </c>
      <c r="W308" s="190" t="s">
        <v>25</v>
      </c>
      <c r="X308" s="190" t="s">
        <v>26</v>
      </c>
      <c r="Y308" s="190" t="s">
        <v>24</v>
      </c>
      <c r="Z308" s="190" t="s">
        <v>25</v>
      </c>
      <c r="AA308" s="190" t="s">
        <v>26</v>
      </c>
      <c r="AB308" s="190" t="s">
        <v>24</v>
      </c>
      <c r="AC308" s="190" t="s">
        <v>25</v>
      </c>
      <c r="AD308" s="212" t="s">
        <v>26</v>
      </c>
      <c r="AE308" s="190" t="s">
        <v>24</v>
      </c>
      <c r="AF308" s="190" t="s">
        <v>25</v>
      </c>
      <c r="AG308" s="190" t="s">
        <v>26</v>
      </c>
      <c r="AH308" s="190" t="s">
        <v>24</v>
      </c>
      <c r="AI308" s="190" t="s">
        <v>25</v>
      </c>
      <c r="AJ308" s="190" t="s">
        <v>26</v>
      </c>
      <c r="AK308" s="190" t="s">
        <v>24</v>
      </c>
      <c r="AL308" s="190" t="s">
        <v>25</v>
      </c>
      <c r="AM308" s="190" t="s">
        <v>26</v>
      </c>
      <c r="AN308" s="190"/>
      <c r="AO308" s="34"/>
    </row>
    <row r="309" spans="1:41" s="4" customFormat="1" ht="162" customHeight="1" thickBot="1">
      <c r="A309" s="277" t="s">
        <v>27</v>
      </c>
      <c r="B309" s="576" t="s">
        <v>355</v>
      </c>
      <c r="C309" s="565" t="s">
        <v>353</v>
      </c>
      <c r="D309" s="576" t="s">
        <v>356</v>
      </c>
      <c r="E309" s="576" t="s">
        <v>31</v>
      </c>
      <c r="F309" s="576" t="s">
        <v>32</v>
      </c>
      <c r="G309" s="585"/>
      <c r="H309" s="585"/>
      <c r="I309" s="587">
        <v>33</v>
      </c>
      <c r="J309" s="13" t="s">
        <v>34</v>
      </c>
      <c r="K309" s="13" t="s">
        <v>34</v>
      </c>
      <c r="L309" s="190" t="s">
        <v>34</v>
      </c>
      <c r="M309" s="13" t="s">
        <v>34</v>
      </c>
      <c r="N309" s="13" t="s">
        <v>34</v>
      </c>
      <c r="O309" s="176" t="s">
        <v>34</v>
      </c>
      <c r="P309" s="14" t="s">
        <v>34</v>
      </c>
      <c r="Q309" s="14" t="s">
        <v>34</v>
      </c>
      <c r="R309" s="212" t="s">
        <v>34</v>
      </c>
      <c r="S309" s="14" t="s">
        <v>34</v>
      </c>
      <c r="T309" s="14" t="s">
        <v>34</v>
      </c>
      <c r="U309" s="212" t="s">
        <v>34</v>
      </c>
      <c r="V309" s="190" t="s">
        <v>34</v>
      </c>
      <c r="W309" s="190" t="s">
        <v>34</v>
      </c>
      <c r="X309" s="212" t="s">
        <v>34</v>
      </c>
      <c r="Y309" s="190" t="s">
        <v>34</v>
      </c>
      <c r="Z309" s="190" t="s">
        <v>34</v>
      </c>
      <c r="AA309" s="212" t="s">
        <v>34</v>
      </c>
      <c r="AB309" s="190" t="s">
        <v>34</v>
      </c>
      <c r="AC309" s="190" t="s">
        <v>34</v>
      </c>
      <c r="AD309" s="212" t="s">
        <v>34</v>
      </c>
      <c r="AE309" s="190" t="s">
        <v>34</v>
      </c>
      <c r="AF309" s="190" t="s">
        <v>34</v>
      </c>
      <c r="AG309" s="190" t="s">
        <v>34</v>
      </c>
      <c r="AH309" s="190" t="s">
        <v>34</v>
      </c>
      <c r="AI309" s="190" t="s">
        <v>34</v>
      </c>
      <c r="AJ309" s="190">
        <v>14</v>
      </c>
      <c r="AK309" s="190" t="s">
        <v>34</v>
      </c>
      <c r="AL309" s="190" t="s">
        <v>34</v>
      </c>
      <c r="AM309" s="190">
        <v>14</v>
      </c>
      <c r="AN309" s="190" t="s">
        <v>1002</v>
      </c>
      <c r="AO309" s="34"/>
    </row>
    <row r="310" spans="1:41" s="4" customFormat="1" ht="34.5" thickBot="1">
      <c r="A310" s="277" t="s">
        <v>35</v>
      </c>
      <c r="B310" s="576"/>
      <c r="C310" s="565"/>
      <c r="D310" s="576"/>
      <c r="E310" s="576"/>
      <c r="F310" s="576"/>
      <c r="G310" s="586"/>
      <c r="H310" s="586"/>
      <c r="I310" s="588"/>
      <c r="J310" s="13" t="s">
        <v>34</v>
      </c>
      <c r="K310" s="13" t="s">
        <v>34</v>
      </c>
      <c r="L310" s="190" t="s">
        <v>34</v>
      </c>
      <c r="M310" s="13" t="s">
        <v>34</v>
      </c>
      <c r="N310" s="13" t="s">
        <v>34</v>
      </c>
      <c r="O310" s="176" t="s">
        <v>34</v>
      </c>
      <c r="P310" s="14" t="s">
        <v>34</v>
      </c>
      <c r="Q310" s="14" t="s">
        <v>34</v>
      </c>
      <c r="R310" s="212" t="s">
        <v>34</v>
      </c>
      <c r="S310" s="14" t="s">
        <v>34</v>
      </c>
      <c r="T310" s="14" t="s">
        <v>34</v>
      </c>
      <c r="U310" s="212" t="s">
        <v>34</v>
      </c>
      <c r="V310" s="190" t="s">
        <v>34</v>
      </c>
      <c r="W310" s="190" t="s">
        <v>34</v>
      </c>
      <c r="X310" s="212" t="s">
        <v>34</v>
      </c>
      <c r="Y310" s="190" t="s">
        <v>34</v>
      </c>
      <c r="Z310" s="190" t="s">
        <v>34</v>
      </c>
      <c r="AA310" s="212" t="s">
        <v>34</v>
      </c>
      <c r="AB310" s="190" t="s">
        <v>34</v>
      </c>
      <c r="AC310" s="190" t="s">
        <v>34</v>
      </c>
      <c r="AD310" s="212" t="s">
        <v>34</v>
      </c>
      <c r="AE310" s="190" t="s">
        <v>34</v>
      </c>
      <c r="AF310" s="190" t="s">
        <v>34</v>
      </c>
      <c r="AG310" s="190" t="s">
        <v>34</v>
      </c>
      <c r="AH310" s="190" t="s">
        <v>34</v>
      </c>
      <c r="AI310" s="190" t="s">
        <v>34</v>
      </c>
      <c r="AJ310" s="190" t="s">
        <v>34</v>
      </c>
      <c r="AK310" s="190" t="s">
        <v>34</v>
      </c>
      <c r="AL310" s="190" t="s">
        <v>34</v>
      </c>
      <c r="AM310" s="190">
        <v>14</v>
      </c>
      <c r="AN310" s="190" t="s">
        <v>410</v>
      </c>
      <c r="AO310" s="34"/>
    </row>
    <row r="311" spans="1:41" s="4" customFormat="1" ht="45.75" customHeight="1" thickBot="1">
      <c r="A311" s="277" t="s">
        <v>27</v>
      </c>
      <c r="B311" s="576" t="s">
        <v>352</v>
      </c>
      <c r="C311" s="565" t="s">
        <v>351</v>
      </c>
      <c r="D311" s="576" t="s">
        <v>38</v>
      </c>
      <c r="E311" s="576" t="s">
        <v>31</v>
      </c>
      <c r="F311" s="576" t="s">
        <v>32</v>
      </c>
      <c r="G311" s="585"/>
      <c r="H311" s="585"/>
      <c r="I311" s="587">
        <v>4693490</v>
      </c>
      <c r="J311" s="13" t="s">
        <v>34</v>
      </c>
      <c r="K311" s="13" t="s">
        <v>34</v>
      </c>
      <c r="L311" s="190" t="s">
        <v>34</v>
      </c>
      <c r="M311" s="13" t="s">
        <v>34</v>
      </c>
      <c r="N311" s="13" t="s">
        <v>34</v>
      </c>
      <c r="O311" s="176" t="s">
        <v>34</v>
      </c>
      <c r="P311" s="14" t="s">
        <v>34</v>
      </c>
      <c r="Q311" s="14" t="s">
        <v>34</v>
      </c>
      <c r="R311" s="212" t="s">
        <v>34</v>
      </c>
      <c r="S311" s="14" t="s">
        <v>34</v>
      </c>
      <c r="T311" s="14" t="s">
        <v>34</v>
      </c>
      <c r="U311" s="212" t="s">
        <v>34</v>
      </c>
      <c r="V311" s="190" t="s">
        <v>34</v>
      </c>
      <c r="W311" s="190" t="s">
        <v>34</v>
      </c>
      <c r="X311" s="212" t="s">
        <v>34</v>
      </c>
      <c r="Y311" s="190" t="s">
        <v>34</v>
      </c>
      <c r="Z311" s="190" t="s">
        <v>34</v>
      </c>
      <c r="AA311" s="212" t="s">
        <v>34</v>
      </c>
      <c r="AB311" s="190" t="s">
        <v>34</v>
      </c>
      <c r="AC311" s="190" t="s">
        <v>34</v>
      </c>
      <c r="AD311" s="212" t="s">
        <v>34</v>
      </c>
      <c r="AE311" s="190" t="s">
        <v>34</v>
      </c>
      <c r="AF311" s="190" t="s">
        <v>34</v>
      </c>
      <c r="AG311" s="190" t="s">
        <v>34</v>
      </c>
      <c r="AH311" s="190" t="s">
        <v>34</v>
      </c>
      <c r="AI311" s="190" t="s">
        <v>34</v>
      </c>
      <c r="AJ311" s="212">
        <v>5033809</v>
      </c>
      <c r="AK311" s="190" t="s">
        <v>34</v>
      </c>
      <c r="AL311" s="190" t="s">
        <v>34</v>
      </c>
      <c r="AM311" s="212">
        <v>5033809</v>
      </c>
      <c r="AN311" s="190" t="s">
        <v>1003</v>
      </c>
      <c r="AO311" s="34"/>
    </row>
    <row r="312" spans="1:41" s="4" customFormat="1" ht="34.5" thickBot="1">
      <c r="A312" s="277" t="s">
        <v>35</v>
      </c>
      <c r="B312" s="576"/>
      <c r="C312" s="565"/>
      <c r="D312" s="576"/>
      <c r="E312" s="576"/>
      <c r="F312" s="576"/>
      <c r="G312" s="586"/>
      <c r="H312" s="586"/>
      <c r="I312" s="588"/>
      <c r="J312" s="13" t="s">
        <v>34</v>
      </c>
      <c r="K312" s="13" t="s">
        <v>34</v>
      </c>
      <c r="L312" s="190" t="s">
        <v>34</v>
      </c>
      <c r="M312" s="13" t="s">
        <v>34</v>
      </c>
      <c r="N312" s="13" t="s">
        <v>34</v>
      </c>
      <c r="O312" s="176" t="s">
        <v>34</v>
      </c>
      <c r="P312" s="14" t="s">
        <v>34</v>
      </c>
      <c r="Q312" s="14" t="s">
        <v>34</v>
      </c>
      <c r="R312" s="212" t="s">
        <v>34</v>
      </c>
      <c r="S312" s="14" t="s">
        <v>34</v>
      </c>
      <c r="T312" s="14" t="s">
        <v>34</v>
      </c>
      <c r="U312" s="212" t="s">
        <v>34</v>
      </c>
      <c r="V312" s="190" t="s">
        <v>34</v>
      </c>
      <c r="W312" s="190" t="s">
        <v>34</v>
      </c>
      <c r="X312" s="212" t="s">
        <v>34</v>
      </c>
      <c r="Y312" s="190" t="s">
        <v>34</v>
      </c>
      <c r="Z312" s="190" t="s">
        <v>34</v>
      </c>
      <c r="AA312" s="212" t="s">
        <v>34</v>
      </c>
      <c r="AB312" s="190" t="s">
        <v>34</v>
      </c>
      <c r="AC312" s="190" t="s">
        <v>34</v>
      </c>
      <c r="AD312" s="212" t="s">
        <v>34</v>
      </c>
      <c r="AE312" s="190" t="s">
        <v>34</v>
      </c>
      <c r="AF312" s="190" t="s">
        <v>34</v>
      </c>
      <c r="AG312" s="190" t="s">
        <v>34</v>
      </c>
      <c r="AH312" s="190" t="s">
        <v>34</v>
      </c>
      <c r="AI312" s="190" t="s">
        <v>34</v>
      </c>
      <c r="AJ312" s="190" t="s">
        <v>34</v>
      </c>
      <c r="AK312" s="190" t="s">
        <v>34</v>
      </c>
      <c r="AL312" s="190" t="s">
        <v>34</v>
      </c>
      <c r="AM312" s="212">
        <v>5033809</v>
      </c>
      <c r="AN312" s="190" t="s">
        <v>410</v>
      </c>
      <c r="AO312" s="34"/>
    </row>
    <row r="313" spans="1:41" s="4" customFormat="1" ht="75.75" customHeight="1" thickBot="1">
      <c r="A313" s="277" t="s">
        <v>27</v>
      </c>
      <c r="B313" s="576">
        <v>10</v>
      </c>
      <c r="C313" s="565" t="s">
        <v>93</v>
      </c>
      <c r="D313" s="576" t="s">
        <v>94</v>
      </c>
      <c r="E313" s="576" t="s">
        <v>31</v>
      </c>
      <c r="F313" s="576" t="s">
        <v>32</v>
      </c>
      <c r="G313" s="585"/>
      <c r="H313" s="585"/>
      <c r="I313" s="587">
        <v>44025</v>
      </c>
      <c r="J313" s="13" t="s">
        <v>34</v>
      </c>
      <c r="K313" s="13" t="s">
        <v>34</v>
      </c>
      <c r="L313" s="190" t="s">
        <v>34</v>
      </c>
      <c r="M313" s="13" t="s">
        <v>34</v>
      </c>
      <c r="N313" s="13" t="s">
        <v>34</v>
      </c>
      <c r="O313" s="176" t="s">
        <v>34</v>
      </c>
      <c r="P313" s="14" t="s">
        <v>34</v>
      </c>
      <c r="Q313" s="14" t="s">
        <v>34</v>
      </c>
      <c r="R313" s="212" t="s">
        <v>34</v>
      </c>
      <c r="S313" s="14" t="s">
        <v>34</v>
      </c>
      <c r="T313" s="14" t="s">
        <v>34</v>
      </c>
      <c r="U313" s="212" t="s">
        <v>34</v>
      </c>
      <c r="V313" s="190" t="s">
        <v>34</v>
      </c>
      <c r="W313" s="190" t="s">
        <v>34</v>
      </c>
      <c r="X313" s="212" t="s">
        <v>34</v>
      </c>
      <c r="Y313" s="190" t="s">
        <v>34</v>
      </c>
      <c r="Z313" s="190" t="s">
        <v>34</v>
      </c>
      <c r="AA313" s="212" t="s">
        <v>34</v>
      </c>
      <c r="AB313" s="190" t="s">
        <v>34</v>
      </c>
      <c r="AC313" s="190" t="s">
        <v>34</v>
      </c>
      <c r="AD313" s="212" t="s">
        <v>34</v>
      </c>
      <c r="AE313" s="190" t="s">
        <v>34</v>
      </c>
      <c r="AF313" s="190" t="s">
        <v>34</v>
      </c>
      <c r="AG313" s="190" t="s">
        <v>34</v>
      </c>
      <c r="AH313" s="190" t="s">
        <v>34</v>
      </c>
      <c r="AI313" s="190" t="s">
        <v>34</v>
      </c>
      <c r="AJ313" s="214">
        <v>46899.75</v>
      </c>
      <c r="AK313" s="190" t="s">
        <v>34</v>
      </c>
      <c r="AL313" s="190" t="s">
        <v>34</v>
      </c>
      <c r="AM313" s="214">
        <v>46899.75</v>
      </c>
      <c r="AN313" s="190"/>
      <c r="AO313" s="34"/>
    </row>
    <row r="314" spans="1:41" s="4" customFormat="1" ht="34.5" thickBot="1">
      <c r="A314" s="277" t="s">
        <v>35</v>
      </c>
      <c r="B314" s="576"/>
      <c r="C314" s="565"/>
      <c r="D314" s="576"/>
      <c r="E314" s="576"/>
      <c r="F314" s="576"/>
      <c r="G314" s="586"/>
      <c r="H314" s="586"/>
      <c r="I314" s="588"/>
      <c r="J314" s="13" t="s">
        <v>34</v>
      </c>
      <c r="K314" s="13" t="s">
        <v>34</v>
      </c>
      <c r="L314" s="190" t="s">
        <v>34</v>
      </c>
      <c r="M314" s="13" t="s">
        <v>34</v>
      </c>
      <c r="N314" s="13" t="s">
        <v>34</v>
      </c>
      <c r="O314" s="176" t="s">
        <v>34</v>
      </c>
      <c r="P314" s="14" t="s">
        <v>34</v>
      </c>
      <c r="Q314" s="14" t="s">
        <v>34</v>
      </c>
      <c r="R314" s="212" t="s">
        <v>34</v>
      </c>
      <c r="S314" s="14" t="s">
        <v>34</v>
      </c>
      <c r="T314" s="14" t="s">
        <v>34</v>
      </c>
      <c r="U314" s="212" t="s">
        <v>34</v>
      </c>
      <c r="V314" s="190" t="s">
        <v>34</v>
      </c>
      <c r="W314" s="190" t="s">
        <v>34</v>
      </c>
      <c r="X314" s="212" t="s">
        <v>34</v>
      </c>
      <c r="Y314" s="190" t="s">
        <v>34</v>
      </c>
      <c r="Z314" s="190" t="s">
        <v>34</v>
      </c>
      <c r="AA314" s="212" t="s">
        <v>34</v>
      </c>
      <c r="AB314" s="190" t="s">
        <v>34</v>
      </c>
      <c r="AC314" s="190" t="s">
        <v>34</v>
      </c>
      <c r="AD314" s="212" t="s">
        <v>34</v>
      </c>
      <c r="AE314" s="190" t="s">
        <v>34</v>
      </c>
      <c r="AF314" s="190" t="s">
        <v>34</v>
      </c>
      <c r="AG314" s="190" t="s">
        <v>34</v>
      </c>
      <c r="AH314" s="190" t="s">
        <v>34</v>
      </c>
      <c r="AI314" s="190" t="s">
        <v>34</v>
      </c>
      <c r="AJ314" s="190" t="s">
        <v>34</v>
      </c>
      <c r="AK314" s="190" t="s">
        <v>34</v>
      </c>
      <c r="AL314" s="190" t="s">
        <v>34</v>
      </c>
      <c r="AM314" s="214">
        <v>46899.75</v>
      </c>
      <c r="AN314" s="190"/>
      <c r="AO314" s="34"/>
    </row>
    <row r="315" spans="1:41" s="4" customFormat="1" ht="77.25" customHeight="1" thickBot="1">
      <c r="A315" s="277" t="s">
        <v>27</v>
      </c>
      <c r="B315" s="576" t="s">
        <v>349</v>
      </c>
      <c r="C315" s="565" t="s">
        <v>374</v>
      </c>
      <c r="D315" s="576" t="s">
        <v>375</v>
      </c>
      <c r="E315" s="576" t="s">
        <v>31</v>
      </c>
      <c r="F315" s="576" t="s">
        <v>32</v>
      </c>
      <c r="G315" s="585"/>
      <c r="H315" s="585"/>
      <c r="I315" s="587">
        <v>1987</v>
      </c>
      <c r="J315" s="13" t="s">
        <v>34</v>
      </c>
      <c r="K315" s="13" t="s">
        <v>34</v>
      </c>
      <c r="L315" s="190" t="s">
        <v>34</v>
      </c>
      <c r="M315" s="13" t="s">
        <v>34</v>
      </c>
      <c r="N315" s="13" t="s">
        <v>34</v>
      </c>
      <c r="O315" s="176" t="s">
        <v>34</v>
      </c>
      <c r="P315" s="14" t="s">
        <v>34</v>
      </c>
      <c r="Q315" s="14" t="s">
        <v>34</v>
      </c>
      <c r="R315" s="212" t="s">
        <v>34</v>
      </c>
      <c r="S315" s="14" t="s">
        <v>34</v>
      </c>
      <c r="T315" s="14" t="s">
        <v>34</v>
      </c>
      <c r="U315" s="212" t="s">
        <v>34</v>
      </c>
      <c r="V315" s="190" t="s">
        <v>34</v>
      </c>
      <c r="W315" s="190" t="s">
        <v>34</v>
      </c>
      <c r="X315" s="212" t="s">
        <v>34</v>
      </c>
      <c r="Y315" s="190" t="s">
        <v>34</v>
      </c>
      <c r="Z315" s="190" t="s">
        <v>34</v>
      </c>
      <c r="AA315" s="212" t="s">
        <v>34</v>
      </c>
      <c r="AB315" s="190" t="s">
        <v>34</v>
      </c>
      <c r="AC315" s="190" t="s">
        <v>34</v>
      </c>
      <c r="AD315" s="212" t="s">
        <v>34</v>
      </c>
      <c r="AE315" s="190" t="s">
        <v>34</v>
      </c>
      <c r="AF315" s="190" t="s">
        <v>34</v>
      </c>
      <c r="AG315" s="190" t="s">
        <v>34</v>
      </c>
      <c r="AH315" s="190" t="s">
        <v>34</v>
      </c>
      <c r="AI315" s="190" t="s">
        <v>34</v>
      </c>
      <c r="AJ315" s="214">
        <v>2630.3799999999997</v>
      </c>
      <c r="AK315" s="190" t="s">
        <v>34</v>
      </c>
      <c r="AL315" s="190" t="s">
        <v>34</v>
      </c>
      <c r="AM315" s="214">
        <v>2630.3799999999997</v>
      </c>
      <c r="AN315" s="190" t="s">
        <v>1004</v>
      </c>
      <c r="AO315" s="34"/>
    </row>
    <row r="316" spans="1:41" s="4" customFormat="1" ht="34.5" thickBot="1">
      <c r="A316" s="277" t="s">
        <v>35</v>
      </c>
      <c r="B316" s="576"/>
      <c r="C316" s="565"/>
      <c r="D316" s="576"/>
      <c r="E316" s="576"/>
      <c r="F316" s="576"/>
      <c r="G316" s="586"/>
      <c r="H316" s="586"/>
      <c r="I316" s="588"/>
      <c r="J316" s="13" t="s">
        <v>34</v>
      </c>
      <c r="K316" s="13" t="s">
        <v>34</v>
      </c>
      <c r="L316" s="190" t="s">
        <v>34</v>
      </c>
      <c r="M316" s="13" t="s">
        <v>34</v>
      </c>
      <c r="N316" s="13" t="s">
        <v>34</v>
      </c>
      <c r="O316" s="176" t="s">
        <v>34</v>
      </c>
      <c r="P316" s="14" t="s">
        <v>34</v>
      </c>
      <c r="Q316" s="14" t="s">
        <v>34</v>
      </c>
      <c r="R316" s="212" t="s">
        <v>34</v>
      </c>
      <c r="S316" s="14" t="s">
        <v>34</v>
      </c>
      <c r="T316" s="14" t="s">
        <v>34</v>
      </c>
      <c r="U316" s="212" t="s">
        <v>34</v>
      </c>
      <c r="V316" s="190" t="s">
        <v>34</v>
      </c>
      <c r="W316" s="190" t="s">
        <v>34</v>
      </c>
      <c r="X316" s="212" t="s">
        <v>34</v>
      </c>
      <c r="Y316" s="190" t="s">
        <v>34</v>
      </c>
      <c r="Z316" s="190" t="s">
        <v>34</v>
      </c>
      <c r="AA316" s="212" t="s">
        <v>34</v>
      </c>
      <c r="AB316" s="190" t="s">
        <v>34</v>
      </c>
      <c r="AC316" s="190" t="s">
        <v>34</v>
      </c>
      <c r="AD316" s="212" t="s">
        <v>34</v>
      </c>
      <c r="AE316" s="190" t="s">
        <v>34</v>
      </c>
      <c r="AF316" s="190" t="s">
        <v>34</v>
      </c>
      <c r="AG316" s="190" t="s">
        <v>34</v>
      </c>
      <c r="AH316" s="190" t="s">
        <v>34</v>
      </c>
      <c r="AI316" s="190" t="s">
        <v>34</v>
      </c>
      <c r="AJ316" s="190" t="s">
        <v>34</v>
      </c>
      <c r="AK316" s="190" t="s">
        <v>34</v>
      </c>
      <c r="AL316" s="190" t="s">
        <v>34</v>
      </c>
      <c r="AM316" s="214">
        <v>2338.02</v>
      </c>
      <c r="AN316" s="190" t="s">
        <v>410</v>
      </c>
      <c r="AO316" s="34"/>
    </row>
    <row r="317" spans="1:41" s="4" customFormat="1" ht="45.75" customHeight="1" thickBot="1">
      <c r="A317" s="277" t="s">
        <v>27</v>
      </c>
      <c r="B317" s="576" t="s">
        <v>347</v>
      </c>
      <c r="C317" s="565" t="s">
        <v>372</v>
      </c>
      <c r="D317" s="576" t="s">
        <v>44</v>
      </c>
      <c r="E317" s="576" t="s">
        <v>31</v>
      </c>
      <c r="F317" s="576" t="s">
        <v>32</v>
      </c>
      <c r="G317" s="585"/>
      <c r="H317" s="585"/>
      <c r="I317" s="587" t="s">
        <v>34</v>
      </c>
      <c r="J317" s="13" t="s">
        <v>34</v>
      </c>
      <c r="K317" s="13" t="s">
        <v>34</v>
      </c>
      <c r="L317" s="190" t="s">
        <v>34</v>
      </c>
      <c r="M317" s="13" t="s">
        <v>34</v>
      </c>
      <c r="N317" s="13" t="s">
        <v>34</v>
      </c>
      <c r="O317" s="176" t="s">
        <v>34</v>
      </c>
      <c r="P317" s="14" t="s">
        <v>34</v>
      </c>
      <c r="Q317" s="14" t="s">
        <v>34</v>
      </c>
      <c r="R317" s="212" t="s">
        <v>34</v>
      </c>
      <c r="S317" s="14" t="s">
        <v>34</v>
      </c>
      <c r="T317" s="14" t="s">
        <v>34</v>
      </c>
      <c r="U317" s="212" t="s">
        <v>34</v>
      </c>
      <c r="V317" s="190" t="s">
        <v>34</v>
      </c>
      <c r="W317" s="190" t="s">
        <v>34</v>
      </c>
      <c r="X317" s="212" t="s">
        <v>34</v>
      </c>
      <c r="Y317" s="190" t="s">
        <v>34</v>
      </c>
      <c r="Z317" s="190" t="s">
        <v>34</v>
      </c>
      <c r="AA317" s="212" t="s">
        <v>34</v>
      </c>
      <c r="AB317" s="190" t="s">
        <v>34</v>
      </c>
      <c r="AC317" s="190" t="s">
        <v>34</v>
      </c>
      <c r="AD317" s="212" t="s">
        <v>34</v>
      </c>
      <c r="AE317" s="190" t="s">
        <v>34</v>
      </c>
      <c r="AF317" s="190" t="s">
        <v>34</v>
      </c>
      <c r="AG317" s="190" t="s">
        <v>34</v>
      </c>
      <c r="AH317" s="190" t="s">
        <v>34</v>
      </c>
      <c r="AI317" s="190" t="s">
        <v>34</v>
      </c>
      <c r="AJ317" s="190" t="s">
        <v>34</v>
      </c>
      <c r="AK317" s="190" t="s">
        <v>34</v>
      </c>
      <c r="AL317" s="190" t="s">
        <v>34</v>
      </c>
      <c r="AM317" s="190" t="s">
        <v>34</v>
      </c>
      <c r="AN317" s="190" t="s">
        <v>922</v>
      </c>
      <c r="AO317" s="34"/>
    </row>
    <row r="318" spans="1:41" s="4" customFormat="1" ht="34.5" thickBot="1">
      <c r="A318" s="277" t="s">
        <v>35</v>
      </c>
      <c r="B318" s="576"/>
      <c r="C318" s="565"/>
      <c r="D318" s="576"/>
      <c r="E318" s="576"/>
      <c r="F318" s="576"/>
      <c r="G318" s="586"/>
      <c r="H318" s="586"/>
      <c r="I318" s="588"/>
      <c r="J318" s="13" t="s">
        <v>34</v>
      </c>
      <c r="K318" s="13" t="s">
        <v>34</v>
      </c>
      <c r="L318" s="190" t="s">
        <v>34</v>
      </c>
      <c r="M318" s="13" t="s">
        <v>34</v>
      </c>
      <c r="N318" s="13" t="s">
        <v>34</v>
      </c>
      <c r="O318" s="176" t="s">
        <v>34</v>
      </c>
      <c r="P318" s="14" t="s">
        <v>34</v>
      </c>
      <c r="Q318" s="14" t="s">
        <v>34</v>
      </c>
      <c r="R318" s="212" t="s">
        <v>34</v>
      </c>
      <c r="S318" s="14" t="s">
        <v>34</v>
      </c>
      <c r="T318" s="14" t="s">
        <v>34</v>
      </c>
      <c r="U318" s="212" t="s">
        <v>34</v>
      </c>
      <c r="V318" s="190" t="s">
        <v>34</v>
      </c>
      <c r="W318" s="190" t="s">
        <v>34</v>
      </c>
      <c r="X318" s="212" t="s">
        <v>34</v>
      </c>
      <c r="Y318" s="190" t="s">
        <v>34</v>
      </c>
      <c r="Z318" s="190" t="s">
        <v>34</v>
      </c>
      <c r="AA318" s="212" t="s">
        <v>34</v>
      </c>
      <c r="AB318" s="190" t="s">
        <v>34</v>
      </c>
      <c r="AC318" s="190" t="s">
        <v>34</v>
      </c>
      <c r="AD318" s="212" t="s">
        <v>34</v>
      </c>
      <c r="AE318" s="190" t="s">
        <v>34</v>
      </c>
      <c r="AF318" s="190" t="s">
        <v>34</v>
      </c>
      <c r="AG318" s="190" t="s">
        <v>34</v>
      </c>
      <c r="AH318" s="190" t="s">
        <v>34</v>
      </c>
      <c r="AI318" s="190" t="s">
        <v>34</v>
      </c>
      <c r="AJ318" s="190" t="s">
        <v>34</v>
      </c>
      <c r="AK318" s="190" t="s">
        <v>34</v>
      </c>
      <c r="AL318" s="190" t="s">
        <v>34</v>
      </c>
      <c r="AM318" s="190" t="s">
        <v>34</v>
      </c>
      <c r="AN318" s="190"/>
      <c r="AO318" s="34"/>
    </row>
    <row r="319" spans="1:41" s="4" customFormat="1" ht="45.75" customHeight="1" thickBot="1">
      <c r="A319" s="277" t="s">
        <v>27</v>
      </c>
      <c r="B319" s="576" t="s">
        <v>350</v>
      </c>
      <c r="C319" s="565" t="s">
        <v>376</v>
      </c>
      <c r="D319" s="576" t="s">
        <v>44</v>
      </c>
      <c r="E319" s="576" t="s">
        <v>31</v>
      </c>
      <c r="F319" s="576" t="s">
        <v>32</v>
      </c>
      <c r="G319" s="585"/>
      <c r="H319" s="585"/>
      <c r="I319" s="587" t="s">
        <v>34</v>
      </c>
      <c r="J319" s="13" t="s">
        <v>34</v>
      </c>
      <c r="K319" s="13" t="s">
        <v>34</v>
      </c>
      <c r="L319" s="190" t="s">
        <v>34</v>
      </c>
      <c r="M319" s="13" t="s">
        <v>34</v>
      </c>
      <c r="N319" s="13" t="s">
        <v>34</v>
      </c>
      <c r="O319" s="176" t="s">
        <v>34</v>
      </c>
      <c r="P319" s="14" t="s">
        <v>34</v>
      </c>
      <c r="Q319" s="14" t="s">
        <v>34</v>
      </c>
      <c r="R319" s="212" t="s">
        <v>34</v>
      </c>
      <c r="S319" s="14" t="s">
        <v>34</v>
      </c>
      <c r="T319" s="14" t="s">
        <v>34</v>
      </c>
      <c r="U319" s="212" t="s">
        <v>34</v>
      </c>
      <c r="V319" s="190" t="s">
        <v>34</v>
      </c>
      <c r="W319" s="190" t="s">
        <v>34</v>
      </c>
      <c r="X319" s="212" t="s">
        <v>34</v>
      </c>
      <c r="Y319" s="190" t="s">
        <v>34</v>
      </c>
      <c r="Z319" s="190" t="s">
        <v>34</v>
      </c>
      <c r="AA319" s="212" t="s">
        <v>34</v>
      </c>
      <c r="AB319" s="190" t="s">
        <v>34</v>
      </c>
      <c r="AC319" s="190" t="s">
        <v>34</v>
      </c>
      <c r="AD319" s="212" t="s">
        <v>34</v>
      </c>
      <c r="AE319" s="190" t="s">
        <v>34</v>
      </c>
      <c r="AF319" s="190" t="s">
        <v>34</v>
      </c>
      <c r="AG319" s="190" t="s">
        <v>34</v>
      </c>
      <c r="AH319" s="190" t="s">
        <v>34</v>
      </c>
      <c r="AI319" s="190" t="s">
        <v>34</v>
      </c>
      <c r="AJ319" s="190" t="s">
        <v>34</v>
      </c>
      <c r="AK319" s="190" t="s">
        <v>34</v>
      </c>
      <c r="AL319" s="190" t="s">
        <v>34</v>
      </c>
      <c r="AM319" s="190" t="s">
        <v>34</v>
      </c>
      <c r="AN319" s="190" t="s">
        <v>922</v>
      </c>
      <c r="AO319" s="34"/>
    </row>
    <row r="320" spans="1:41" s="4" customFormat="1" ht="34.5" thickBot="1">
      <c r="A320" s="277" t="s">
        <v>35</v>
      </c>
      <c r="B320" s="576"/>
      <c r="C320" s="565"/>
      <c r="D320" s="576"/>
      <c r="E320" s="576"/>
      <c r="F320" s="576"/>
      <c r="G320" s="586"/>
      <c r="H320" s="586"/>
      <c r="I320" s="588"/>
      <c r="J320" s="13" t="s">
        <v>34</v>
      </c>
      <c r="K320" s="13" t="s">
        <v>34</v>
      </c>
      <c r="L320" s="190" t="s">
        <v>34</v>
      </c>
      <c r="M320" s="13" t="s">
        <v>34</v>
      </c>
      <c r="N320" s="13" t="s">
        <v>34</v>
      </c>
      <c r="O320" s="176" t="s">
        <v>34</v>
      </c>
      <c r="P320" s="14" t="s">
        <v>34</v>
      </c>
      <c r="Q320" s="14" t="s">
        <v>34</v>
      </c>
      <c r="R320" s="212" t="s">
        <v>34</v>
      </c>
      <c r="S320" s="14" t="s">
        <v>34</v>
      </c>
      <c r="T320" s="14" t="s">
        <v>34</v>
      </c>
      <c r="U320" s="212" t="s">
        <v>34</v>
      </c>
      <c r="V320" s="190" t="s">
        <v>34</v>
      </c>
      <c r="W320" s="190" t="s">
        <v>34</v>
      </c>
      <c r="X320" s="212" t="s">
        <v>34</v>
      </c>
      <c r="Y320" s="190" t="s">
        <v>34</v>
      </c>
      <c r="Z320" s="190" t="s">
        <v>34</v>
      </c>
      <c r="AA320" s="212" t="s">
        <v>34</v>
      </c>
      <c r="AB320" s="190" t="s">
        <v>34</v>
      </c>
      <c r="AC320" s="190" t="s">
        <v>34</v>
      </c>
      <c r="AD320" s="212" t="s">
        <v>34</v>
      </c>
      <c r="AE320" s="190" t="s">
        <v>34</v>
      </c>
      <c r="AF320" s="190" t="s">
        <v>34</v>
      </c>
      <c r="AG320" s="190" t="s">
        <v>34</v>
      </c>
      <c r="AH320" s="190" t="s">
        <v>34</v>
      </c>
      <c r="AI320" s="190" t="s">
        <v>34</v>
      </c>
      <c r="AJ320" s="190" t="s">
        <v>34</v>
      </c>
      <c r="AK320" s="190" t="s">
        <v>34</v>
      </c>
      <c r="AL320" s="190" t="s">
        <v>34</v>
      </c>
      <c r="AM320" s="190" t="s">
        <v>34</v>
      </c>
      <c r="AN320" s="190"/>
      <c r="AO320" s="34"/>
    </row>
    <row r="321" spans="1:41" s="4" customFormat="1" ht="45.75" customHeight="1" thickBot="1">
      <c r="A321" s="277" t="s">
        <v>27</v>
      </c>
      <c r="B321" s="576" t="s">
        <v>348</v>
      </c>
      <c r="C321" s="598" t="s">
        <v>373</v>
      </c>
      <c r="D321" s="576" t="s">
        <v>38</v>
      </c>
      <c r="E321" s="576" t="s">
        <v>31</v>
      </c>
      <c r="F321" s="576" t="s">
        <v>32</v>
      </c>
      <c r="G321" s="585"/>
      <c r="H321" s="585"/>
      <c r="I321" s="587" t="s">
        <v>34</v>
      </c>
      <c r="J321" s="13" t="s">
        <v>34</v>
      </c>
      <c r="K321" s="13" t="s">
        <v>34</v>
      </c>
      <c r="L321" s="190" t="s">
        <v>34</v>
      </c>
      <c r="M321" s="13" t="s">
        <v>34</v>
      </c>
      <c r="N321" s="13" t="s">
        <v>34</v>
      </c>
      <c r="O321" s="176" t="s">
        <v>34</v>
      </c>
      <c r="P321" s="14" t="s">
        <v>34</v>
      </c>
      <c r="Q321" s="14" t="s">
        <v>34</v>
      </c>
      <c r="R321" s="212" t="s">
        <v>34</v>
      </c>
      <c r="S321" s="14" t="s">
        <v>34</v>
      </c>
      <c r="T321" s="14" t="s">
        <v>34</v>
      </c>
      <c r="U321" s="212" t="s">
        <v>34</v>
      </c>
      <c r="V321" s="190" t="s">
        <v>34</v>
      </c>
      <c r="W321" s="190" t="s">
        <v>34</v>
      </c>
      <c r="X321" s="212" t="s">
        <v>34</v>
      </c>
      <c r="Y321" s="190" t="s">
        <v>34</v>
      </c>
      <c r="Z321" s="190" t="s">
        <v>34</v>
      </c>
      <c r="AA321" s="212" t="s">
        <v>34</v>
      </c>
      <c r="AB321" s="190" t="s">
        <v>34</v>
      </c>
      <c r="AC321" s="190" t="s">
        <v>34</v>
      </c>
      <c r="AD321" s="212" t="s">
        <v>34</v>
      </c>
      <c r="AE321" s="190" t="s">
        <v>34</v>
      </c>
      <c r="AF321" s="190" t="s">
        <v>34</v>
      </c>
      <c r="AG321" s="190" t="s">
        <v>34</v>
      </c>
      <c r="AH321" s="190" t="s">
        <v>34</v>
      </c>
      <c r="AI321" s="190" t="s">
        <v>34</v>
      </c>
      <c r="AJ321" s="190" t="s">
        <v>34</v>
      </c>
      <c r="AK321" s="190" t="s">
        <v>34</v>
      </c>
      <c r="AL321" s="190" t="s">
        <v>34</v>
      </c>
      <c r="AM321" s="190" t="s">
        <v>34</v>
      </c>
      <c r="AN321" s="190" t="s">
        <v>922</v>
      </c>
      <c r="AO321" s="34"/>
    </row>
    <row r="322" spans="1:41" s="4" customFormat="1" ht="34.5" thickBot="1">
      <c r="A322" s="277" t="s">
        <v>35</v>
      </c>
      <c r="B322" s="576"/>
      <c r="C322" s="599"/>
      <c r="D322" s="576"/>
      <c r="E322" s="576"/>
      <c r="F322" s="576"/>
      <c r="G322" s="586"/>
      <c r="H322" s="586"/>
      <c r="I322" s="588"/>
      <c r="J322" s="13" t="s">
        <v>34</v>
      </c>
      <c r="K322" s="13" t="s">
        <v>34</v>
      </c>
      <c r="L322" s="190" t="s">
        <v>34</v>
      </c>
      <c r="M322" s="13" t="s">
        <v>34</v>
      </c>
      <c r="N322" s="13" t="s">
        <v>34</v>
      </c>
      <c r="O322" s="176" t="s">
        <v>34</v>
      </c>
      <c r="P322" s="14" t="s">
        <v>34</v>
      </c>
      <c r="Q322" s="14" t="s">
        <v>34</v>
      </c>
      <c r="R322" s="212" t="s">
        <v>34</v>
      </c>
      <c r="S322" s="14" t="s">
        <v>34</v>
      </c>
      <c r="T322" s="14" t="s">
        <v>34</v>
      </c>
      <c r="U322" s="212" t="s">
        <v>34</v>
      </c>
      <c r="V322" s="190" t="s">
        <v>34</v>
      </c>
      <c r="W322" s="190" t="s">
        <v>34</v>
      </c>
      <c r="X322" s="212" t="s">
        <v>34</v>
      </c>
      <c r="Y322" s="190" t="s">
        <v>34</v>
      </c>
      <c r="Z322" s="190" t="s">
        <v>34</v>
      </c>
      <c r="AA322" s="212" t="s">
        <v>34</v>
      </c>
      <c r="AB322" s="190" t="s">
        <v>34</v>
      </c>
      <c r="AC322" s="190" t="s">
        <v>34</v>
      </c>
      <c r="AD322" s="212" t="s">
        <v>34</v>
      </c>
      <c r="AE322" s="190" t="s">
        <v>34</v>
      </c>
      <c r="AF322" s="190" t="s">
        <v>34</v>
      </c>
      <c r="AG322" s="190" t="s">
        <v>34</v>
      </c>
      <c r="AH322" s="190" t="s">
        <v>34</v>
      </c>
      <c r="AI322" s="190" t="s">
        <v>34</v>
      </c>
      <c r="AJ322" s="190" t="s">
        <v>34</v>
      </c>
      <c r="AK322" s="190" t="s">
        <v>34</v>
      </c>
      <c r="AL322" s="190" t="s">
        <v>34</v>
      </c>
      <c r="AM322" s="190" t="s">
        <v>34</v>
      </c>
      <c r="AN322" s="190"/>
      <c r="AO322" s="34"/>
    </row>
    <row r="323" spans="1:41" s="4" customFormat="1" ht="45.75" customHeight="1" thickBot="1">
      <c r="A323" s="277" t="s">
        <v>27</v>
      </c>
      <c r="B323" s="576" t="s">
        <v>354</v>
      </c>
      <c r="C323" s="565" t="s">
        <v>377</v>
      </c>
      <c r="D323" s="576" t="s">
        <v>44</v>
      </c>
      <c r="E323" s="576" t="s">
        <v>31</v>
      </c>
      <c r="F323" s="576" t="s">
        <v>32</v>
      </c>
      <c r="G323" s="585"/>
      <c r="H323" s="585"/>
      <c r="I323" s="587" t="s">
        <v>34</v>
      </c>
      <c r="J323" s="13" t="s">
        <v>34</v>
      </c>
      <c r="K323" s="13" t="s">
        <v>34</v>
      </c>
      <c r="L323" s="190" t="s">
        <v>34</v>
      </c>
      <c r="M323" s="13" t="s">
        <v>34</v>
      </c>
      <c r="N323" s="13" t="s">
        <v>34</v>
      </c>
      <c r="O323" s="176" t="s">
        <v>34</v>
      </c>
      <c r="P323" s="14" t="s">
        <v>34</v>
      </c>
      <c r="Q323" s="14" t="s">
        <v>34</v>
      </c>
      <c r="R323" s="212" t="s">
        <v>34</v>
      </c>
      <c r="S323" s="14" t="s">
        <v>34</v>
      </c>
      <c r="T323" s="14" t="s">
        <v>34</v>
      </c>
      <c r="U323" s="212" t="s">
        <v>34</v>
      </c>
      <c r="V323" s="190" t="s">
        <v>34</v>
      </c>
      <c r="W323" s="190" t="s">
        <v>34</v>
      </c>
      <c r="X323" s="212" t="s">
        <v>34</v>
      </c>
      <c r="Y323" s="190" t="s">
        <v>34</v>
      </c>
      <c r="Z323" s="190" t="s">
        <v>34</v>
      </c>
      <c r="AA323" s="212" t="s">
        <v>34</v>
      </c>
      <c r="AB323" s="190" t="s">
        <v>34</v>
      </c>
      <c r="AC323" s="190" t="s">
        <v>34</v>
      </c>
      <c r="AD323" s="212" t="s">
        <v>34</v>
      </c>
      <c r="AE323" s="190" t="s">
        <v>34</v>
      </c>
      <c r="AF323" s="190" t="s">
        <v>34</v>
      </c>
      <c r="AG323" s="190" t="s">
        <v>34</v>
      </c>
      <c r="AH323" s="190" t="s">
        <v>34</v>
      </c>
      <c r="AI323" s="190" t="s">
        <v>34</v>
      </c>
      <c r="AJ323" s="190" t="s">
        <v>34</v>
      </c>
      <c r="AK323" s="190" t="s">
        <v>34</v>
      </c>
      <c r="AL323" s="190" t="s">
        <v>34</v>
      </c>
      <c r="AM323" s="190" t="s">
        <v>34</v>
      </c>
      <c r="AN323" s="190" t="s">
        <v>922</v>
      </c>
      <c r="AO323" s="34"/>
    </row>
    <row r="324" spans="1:41" s="4" customFormat="1" ht="34.5" thickBot="1">
      <c r="A324" s="277" t="s">
        <v>35</v>
      </c>
      <c r="B324" s="576"/>
      <c r="C324" s="565"/>
      <c r="D324" s="576"/>
      <c r="E324" s="576"/>
      <c r="F324" s="576"/>
      <c r="G324" s="586"/>
      <c r="H324" s="586"/>
      <c r="I324" s="588"/>
      <c r="J324" s="13" t="s">
        <v>34</v>
      </c>
      <c r="K324" s="13" t="s">
        <v>34</v>
      </c>
      <c r="L324" s="190" t="s">
        <v>34</v>
      </c>
      <c r="M324" s="13" t="s">
        <v>34</v>
      </c>
      <c r="N324" s="13" t="s">
        <v>34</v>
      </c>
      <c r="O324" s="176" t="s">
        <v>34</v>
      </c>
      <c r="P324" s="14" t="s">
        <v>34</v>
      </c>
      <c r="Q324" s="14" t="s">
        <v>34</v>
      </c>
      <c r="R324" s="212" t="s">
        <v>34</v>
      </c>
      <c r="S324" s="14" t="s">
        <v>34</v>
      </c>
      <c r="T324" s="14" t="s">
        <v>34</v>
      </c>
      <c r="U324" s="212" t="s">
        <v>34</v>
      </c>
      <c r="V324" s="190" t="s">
        <v>34</v>
      </c>
      <c r="W324" s="190" t="s">
        <v>34</v>
      </c>
      <c r="X324" s="212" t="s">
        <v>34</v>
      </c>
      <c r="Y324" s="190" t="s">
        <v>34</v>
      </c>
      <c r="Z324" s="190" t="s">
        <v>34</v>
      </c>
      <c r="AA324" s="212" t="s">
        <v>34</v>
      </c>
      <c r="AB324" s="190" t="s">
        <v>34</v>
      </c>
      <c r="AC324" s="190" t="s">
        <v>34</v>
      </c>
      <c r="AD324" s="212" t="s">
        <v>34</v>
      </c>
      <c r="AE324" s="190" t="s">
        <v>34</v>
      </c>
      <c r="AF324" s="190" t="s">
        <v>34</v>
      </c>
      <c r="AG324" s="190" t="s">
        <v>34</v>
      </c>
      <c r="AH324" s="190" t="s">
        <v>34</v>
      </c>
      <c r="AI324" s="190" t="s">
        <v>34</v>
      </c>
      <c r="AJ324" s="190" t="s">
        <v>34</v>
      </c>
      <c r="AK324" s="190" t="s">
        <v>34</v>
      </c>
      <c r="AL324" s="190" t="s">
        <v>34</v>
      </c>
      <c r="AM324" s="190" t="s">
        <v>34</v>
      </c>
      <c r="AN324" s="190"/>
      <c r="AO324" s="34"/>
    </row>
    <row r="325" spans="1:41" s="4" customFormat="1" ht="78" customHeight="1" thickBot="1">
      <c r="A325" s="277" t="s">
        <v>27</v>
      </c>
      <c r="B325" s="576">
        <v>30</v>
      </c>
      <c r="C325" s="565" t="s">
        <v>415</v>
      </c>
      <c r="D325" s="576" t="s">
        <v>44</v>
      </c>
      <c r="E325" s="576" t="s">
        <v>31</v>
      </c>
      <c r="F325" s="576" t="s">
        <v>32</v>
      </c>
      <c r="G325" s="585"/>
      <c r="H325" s="585"/>
      <c r="I325" s="587">
        <v>10</v>
      </c>
      <c r="J325" s="13" t="s">
        <v>34</v>
      </c>
      <c r="K325" s="13" t="s">
        <v>34</v>
      </c>
      <c r="L325" s="190" t="s">
        <v>34</v>
      </c>
      <c r="M325" s="13" t="s">
        <v>34</v>
      </c>
      <c r="N325" s="13" t="s">
        <v>34</v>
      </c>
      <c r="O325" s="176" t="s">
        <v>34</v>
      </c>
      <c r="P325" s="14" t="s">
        <v>34</v>
      </c>
      <c r="Q325" s="14" t="s">
        <v>34</v>
      </c>
      <c r="R325" s="212" t="s">
        <v>34</v>
      </c>
      <c r="S325" s="14" t="s">
        <v>34</v>
      </c>
      <c r="T325" s="14" t="s">
        <v>34</v>
      </c>
      <c r="U325" s="212" t="s">
        <v>34</v>
      </c>
      <c r="V325" s="190" t="s">
        <v>34</v>
      </c>
      <c r="W325" s="190" t="s">
        <v>34</v>
      </c>
      <c r="X325" s="212" t="s">
        <v>34</v>
      </c>
      <c r="Y325" s="190" t="s">
        <v>34</v>
      </c>
      <c r="Z325" s="190" t="s">
        <v>34</v>
      </c>
      <c r="AA325" s="212" t="s">
        <v>34</v>
      </c>
      <c r="AB325" s="190" t="s">
        <v>34</v>
      </c>
      <c r="AC325" s="190" t="s">
        <v>34</v>
      </c>
      <c r="AD325" s="212" t="s">
        <v>34</v>
      </c>
      <c r="AE325" s="190" t="s">
        <v>34</v>
      </c>
      <c r="AF325" s="190" t="s">
        <v>34</v>
      </c>
      <c r="AG325" s="190" t="s">
        <v>34</v>
      </c>
      <c r="AH325" s="190" t="s">
        <v>34</v>
      </c>
      <c r="AI325" s="190" t="s">
        <v>34</v>
      </c>
      <c r="AJ325" s="190" t="s">
        <v>34</v>
      </c>
      <c r="AK325" s="190" t="s">
        <v>34</v>
      </c>
      <c r="AL325" s="190" t="s">
        <v>34</v>
      </c>
      <c r="AM325" s="190">
        <v>18</v>
      </c>
      <c r="AN325" s="190" t="s">
        <v>1005</v>
      </c>
      <c r="AO325" s="34"/>
    </row>
    <row r="326" spans="1:41" s="4" customFormat="1" ht="34.5" thickBot="1">
      <c r="A326" s="277" t="s">
        <v>35</v>
      </c>
      <c r="B326" s="576"/>
      <c r="C326" s="565"/>
      <c r="D326" s="576"/>
      <c r="E326" s="576"/>
      <c r="F326" s="576"/>
      <c r="G326" s="586"/>
      <c r="H326" s="586"/>
      <c r="I326" s="588"/>
      <c r="J326" s="13" t="s">
        <v>34</v>
      </c>
      <c r="K326" s="13" t="s">
        <v>34</v>
      </c>
      <c r="L326" s="190" t="s">
        <v>34</v>
      </c>
      <c r="M326" s="13" t="s">
        <v>34</v>
      </c>
      <c r="N326" s="13" t="s">
        <v>34</v>
      </c>
      <c r="O326" s="176" t="s">
        <v>34</v>
      </c>
      <c r="P326" s="14" t="s">
        <v>34</v>
      </c>
      <c r="Q326" s="14" t="s">
        <v>34</v>
      </c>
      <c r="R326" s="212" t="s">
        <v>34</v>
      </c>
      <c r="S326" s="14" t="s">
        <v>34</v>
      </c>
      <c r="T326" s="14" t="s">
        <v>34</v>
      </c>
      <c r="U326" s="212" t="s">
        <v>34</v>
      </c>
      <c r="V326" s="190" t="s">
        <v>34</v>
      </c>
      <c r="W326" s="190" t="s">
        <v>34</v>
      </c>
      <c r="X326" s="212" t="s">
        <v>34</v>
      </c>
      <c r="Y326" s="190" t="s">
        <v>34</v>
      </c>
      <c r="Z326" s="190" t="s">
        <v>34</v>
      </c>
      <c r="AA326" s="212" t="s">
        <v>34</v>
      </c>
      <c r="AB326" s="190" t="s">
        <v>34</v>
      </c>
      <c r="AC326" s="190" t="s">
        <v>34</v>
      </c>
      <c r="AD326" s="212" t="s">
        <v>34</v>
      </c>
      <c r="AE326" s="190" t="s">
        <v>34</v>
      </c>
      <c r="AF326" s="190" t="s">
        <v>34</v>
      </c>
      <c r="AG326" s="190" t="s">
        <v>34</v>
      </c>
      <c r="AH326" s="190" t="s">
        <v>34</v>
      </c>
      <c r="AI326" s="190" t="s">
        <v>34</v>
      </c>
      <c r="AJ326" s="190" t="s">
        <v>34</v>
      </c>
      <c r="AK326" s="190" t="s">
        <v>34</v>
      </c>
      <c r="AL326" s="190" t="s">
        <v>34</v>
      </c>
      <c r="AM326" s="190">
        <v>18</v>
      </c>
      <c r="AN326" s="190" t="s">
        <v>410</v>
      </c>
      <c r="AO326" s="34"/>
    </row>
    <row r="327" spans="1:41" s="4" customFormat="1" ht="58.5" customHeight="1" thickBot="1">
      <c r="A327" s="277" t="s">
        <v>27</v>
      </c>
      <c r="B327" s="576">
        <v>31</v>
      </c>
      <c r="C327" s="565" t="s">
        <v>416</v>
      </c>
      <c r="D327" s="576" t="s">
        <v>44</v>
      </c>
      <c r="E327" s="576" t="s">
        <v>31</v>
      </c>
      <c r="F327" s="576" t="s">
        <v>32</v>
      </c>
      <c r="G327" s="585"/>
      <c r="H327" s="585"/>
      <c r="I327" s="587">
        <v>17</v>
      </c>
      <c r="J327" s="13" t="s">
        <v>34</v>
      </c>
      <c r="K327" s="13" t="s">
        <v>34</v>
      </c>
      <c r="L327" s="190" t="s">
        <v>34</v>
      </c>
      <c r="M327" s="13" t="s">
        <v>34</v>
      </c>
      <c r="N327" s="13" t="s">
        <v>34</v>
      </c>
      <c r="O327" s="176" t="s">
        <v>34</v>
      </c>
      <c r="P327" s="14" t="s">
        <v>34</v>
      </c>
      <c r="Q327" s="14" t="s">
        <v>34</v>
      </c>
      <c r="R327" s="212" t="s">
        <v>34</v>
      </c>
      <c r="S327" s="14" t="s">
        <v>34</v>
      </c>
      <c r="T327" s="14" t="s">
        <v>34</v>
      </c>
      <c r="U327" s="212" t="s">
        <v>34</v>
      </c>
      <c r="V327" s="190" t="s">
        <v>34</v>
      </c>
      <c r="W327" s="190" t="s">
        <v>34</v>
      </c>
      <c r="X327" s="212" t="s">
        <v>34</v>
      </c>
      <c r="Y327" s="190" t="s">
        <v>34</v>
      </c>
      <c r="Z327" s="190" t="s">
        <v>34</v>
      </c>
      <c r="AA327" s="212" t="s">
        <v>34</v>
      </c>
      <c r="AB327" s="190" t="s">
        <v>34</v>
      </c>
      <c r="AC327" s="190" t="s">
        <v>34</v>
      </c>
      <c r="AD327" s="212" t="s">
        <v>34</v>
      </c>
      <c r="AE327" s="190" t="s">
        <v>34</v>
      </c>
      <c r="AF327" s="190" t="s">
        <v>34</v>
      </c>
      <c r="AG327" s="190" t="s">
        <v>34</v>
      </c>
      <c r="AH327" s="190" t="s">
        <v>34</v>
      </c>
      <c r="AI327" s="190" t="s">
        <v>34</v>
      </c>
      <c r="AJ327" s="190" t="s">
        <v>34</v>
      </c>
      <c r="AK327" s="190" t="s">
        <v>34</v>
      </c>
      <c r="AL327" s="190" t="s">
        <v>34</v>
      </c>
      <c r="AM327" s="190">
        <v>12</v>
      </c>
      <c r="AN327" s="190" t="s">
        <v>1006</v>
      </c>
      <c r="AO327" s="34"/>
    </row>
    <row r="328" spans="1:41" s="4" customFormat="1" ht="34.5" thickBot="1">
      <c r="A328" s="277" t="s">
        <v>35</v>
      </c>
      <c r="B328" s="576"/>
      <c r="C328" s="565"/>
      <c r="D328" s="576"/>
      <c r="E328" s="576"/>
      <c r="F328" s="576"/>
      <c r="G328" s="586"/>
      <c r="H328" s="586"/>
      <c r="I328" s="588"/>
      <c r="J328" s="13" t="s">
        <v>34</v>
      </c>
      <c r="K328" s="13" t="s">
        <v>34</v>
      </c>
      <c r="L328" s="190" t="s">
        <v>34</v>
      </c>
      <c r="M328" s="13" t="s">
        <v>34</v>
      </c>
      <c r="N328" s="13" t="s">
        <v>34</v>
      </c>
      <c r="O328" s="176" t="s">
        <v>34</v>
      </c>
      <c r="P328" s="14" t="s">
        <v>34</v>
      </c>
      <c r="Q328" s="14" t="s">
        <v>34</v>
      </c>
      <c r="R328" s="212" t="s">
        <v>34</v>
      </c>
      <c r="S328" s="14" t="s">
        <v>34</v>
      </c>
      <c r="T328" s="14" t="s">
        <v>34</v>
      </c>
      <c r="U328" s="212" t="s">
        <v>34</v>
      </c>
      <c r="V328" s="190" t="s">
        <v>34</v>
      </c>
      <c r="W328" s="190" t="s">
        <v>34</v>
      </c>
      <c r="X328" s="212" t="s">
        <v>34</v>
      </c>
      <c r="Y328" s="190" t="s">
        <v>34</v>
      </c>
      <c r="Z328" s="190" t="s">
        <v>34</v>
      </c>
      <c r="AA328" s="212" t="s">
        <v>34</v>
      </c>
      <c r="AB328" s="190" t="s">
        <v>34</v>
      </c>
      <c r="AC328" s="190" t="s">
        <v>34</v>
      </c>
      <c r="AD328" s="212" t="s">
        <v>34</v>
      </c>
      <c r="AE328" s="190" t="s">
        <v>34</v>
      </c>
      <c r="AF328" s="190" t="s">
        <v>34</v>
      </c>
      <c r="AG328" s="190" t="s">
        <v>34</v>
      </c>
      <c r="AH328" s="190" t="s">
        <v>34</v>
      </c>
      <c r="AI328" s="190" t="s">
        <v>34</v>
      </c>
      <c r="AJ328" s="190" t="s">
        <v>34</v>
      </c>
      <c r="AK328" s="190" t="s">
        <v>34</v>
      </c>
      <c r="AL328" s="190" t="s">
        <v>34</v>
      </c>
      <c r="AM328" s="190">
        <v>12</v>
      </c>
      <c r="AN328" s="190" t="s">
        <v>410</v>
      </c>
      <c r="AO328" s="34"/>
    </row>
    <row r="329" spans="1:41" s="4" customFormat="1" ht="70.5" customHeight="1" thickBot="1">
      <c r="A329" s="277" t="s">
        <v>27</v>
      </c>
      <c r="B329" s="576">
        <v>35</v>
      </c>
      <c r="C329" s="565" t="s">
        <v>402</v>
      </c>
      <c r="D329" s="576" t="s">
        <v>44</v>
      </c>
      <c r="E329" s="576" t="s">
        <v>31</v>
      </c>
      <c r="F329" s="576" t="s">
        <v>32</v>
      </c>
      <c r="G329" s="585"/>
      <c r="H329" s="585"/>
      <c r="I329" s="587">
        <v>6</v>
      </c>
      <c r="J329" s="13" t="s">
        <v>34</v>
      </c>
      <c r="K329" s="13" t="s">
        <v>34</v>
      </c>
      <c r="L329" s="190" t="s">
        <v>34</v>
      </c>
      <c r="M329" s="13" t="s">
        <v>34</v>
      </c>
      <c r="N329" s="13" t="s">
        <v>34</v>
      </c>
      <c r="O329" s="176" t="s">
        <v>34</v>
      </c>
      <c r="P329" s="14" t="s">
        <v>34</v>
      </c>
      <c r="Q329" s="14" t="s">
        <v>34</v>
      </c>
      <c r="R329" s="212" t="s">
        <v>34</v>
      </c>
      <c r="S329" s="14" t="s">
        <v>34</v>
      </c>
      <c r="T329" s="14" t="s">
        <v>34</v>
      </c>
      <c r="U329" s="212" t="s">
        <v>34</v>
      </c>
      <c r="V329" s="190" t="s">
        <v>34</v>
      </c>
      <c r="W329" s="190" t="s">
        <v>34</v>
      </c>
      <c r="X329" s="212" t="s">
        <v>34</v>
      </c>
      <c r="Y329" s="190" t="s">
        <v>34</v>
      </c>
      <c r="Z329" s="190" t="s">
        <v>34</v>
      </c>
      <c r="AA329" s="212" t="s">
        <v>34</v>
      </c>
      <c r="AB329" s="190" t="s">
        <v>34</v>
      </c>
      <c r="AC329" s="190" t="s">
        <v>34</v>
      </c>
      <c r="AD329" s="212" t="s">
        <v>34</v>
      </c>
      <c r="AE329" s="190" t="s">
        <v>34</v>
      </c>
      <c r="AF329" s="190" t="s">
        <v>34</v>
      </c>
      <c r="AG329" s="190" t="s">
        <v>34</v>
      </c>
      <c r="AH329" s="190" t="s">
        <v>34</v>
      </c>
      <c r="AI329" s="190" t="s">
        <v>34</v>
      </c>
      <c r="AJ329" s="190" t="s">
        <v>34</v>
      </c>
      <c r="AK329" s="190" t="s">
        <v>34</v>
      </c>
      <c r="AL329" s="190" t="s">
        <v>34</v>
      </c>
      <c r="AM329" s="190">
        <v>4</v>
      </c>
      <c r="AN329" s="190" t="s">
        <v>1007</v>
      </c>
      <c r="AO329" s="34"/>
    </row>
    <row r="330" spans="1:41" s="4" customFormat="1" ht="34.5" thickBot="1">
      <c r="A330" s="277" t="s">
        <v>35</v>
      </c>
      <c r="B330" s="576"/>
      <c r="C330" s="565"/>
      <c r="D330" s="576"/>
      <c r="E330" s="576"/>
      <c r="F330" s="576"/>
      <c r="G330" s="586"/>
      <c r="H330" s="586"/>
      <c r="I330" s="588"/>
      <c r="J330" s="13" t="s">
        <v>34</v>
      </c>
      <c r="K330" s="13" t="s">
        <v>34</v>
      </c>
      <c r="L330" s="190" t="s">
        <v>34</v>
      </c>
      <c r="M330" s="13" t="s">
        <v>34</v>
      </c>
      <c r="N330" s="13" t="s">
        <v>34</v>
      </c>
      <c r="O330" s="176" t="s">
        <v>34</v>
      </c>
      <c r="P330" s="14" t="s">
        <v>34</v>
      </c>
      <c r="Q330" s="14" t="s">
        <v>34</v>
      </c>
      <c r="R330" s="212" t="s">
        <v>34</v>
      </c>
      <c r="S330" s="14" t="s">
        <v>34</v>
      </c>
      <c r="T330" s="14" t="s">
        <v>34</v>
      </c>
      <c r="U330" s="212" t="s">
        <v>34</v>
      </c>
      <c r="V330" s="190" t="s">
        <v>34</v>
      </c>
      <c r="W330" s="190" t="s">
        <v>34</v>
      </c>
      <c r="X330" s="212" t="s">
        <v>34</v>
      </c>
      <c r="Y330" s="190" t="s">
        <v>34</v>
      </c>
      <c r="Z330" s="190" t="s">
        <v>34</v>
      </c>
      <c r="AA330" s="212" t="s">
        <v>34</v>
      </c>
      <c r="AB330" s="190" t="s">
        <v>34</v>
      </c>
      <c r="AC330" s="190" t="s">
        <v>34</v>
      </c>
      <c r="AD330" s="212" t="s">
        <v>34</v>
      </c>
      <c r="AE330" s="190" t="s">
        <v>34</v>
      </c>
      <c r="AF330" s="190" t="s">
        <v>34</v>
      </c>
      <c r="AG330" s="190" t="s">
        <v>34</v>
      </c>
      <c r="AH330" s="190" t="s">
        <v>34</v>
      </c>
      <c r="AI330" s="190" t="s">
        <v>34</v>
      </c>
      <c r="AJ330" s="190" t="s">
        <v>34</v>
      </c>
      <c r="AK330" s="190" t="s">
        <v>34</v>
      </c>
      <c r="AL330" s="190" t="s">
        <v>34</v>
      </c>
      <c r="AM330" s="190">
        <v>4</v>
      </c>
      <c r="AN330" s="190" t="s">
        <v>410</v>
      </c>
      <c r="AO330" s="34"/>
    </row>
    <row r="331" spans="1:41" s="4" customFormat="1" ht="53.25" customHeight="1" thickBot="1">
      <c r="A331" s="277" t="s">
        <v>27</v>
      </c>
      <c r="B331" s="576" t="s">
        <v>405</v>
      </c>
      <c r="C331" s="565" t="s">
        <v>403</v>
      </c>
      <c r="D331" s="576" t="s">
        <v>44</v>
      </c>
      <c r="E331" s="576" t="s">
        <v>31</v>
      </c>
      <c r="F331" s="576" t="s">
        <v>32</v>
      </c>
      <c r="G331" s="585"/>
      <c r="H331" s="585"/>
      <c r="I331" s="587" t="s">
        <v>34</v>
      </c>
      <c r="J331" s="13" t="s">
        <v>34</v>
      </c>
      <c r="K331" s="13" t="s">
        <v>34</v>
      </c>
      <c r="L331" s="190" t="s">
        <v>34</v>
      </c>
      <c r="M331" s="13" t="s">
        <v>34</v>
      </c>
      <c r="N331" s="13" t="s">
        <v>34</v>
      </c>
      <c r="O331" s="176" t="s">
        <v>34</v>
      </c>
      <c r="P331" s="14" t="s">
        <v>34</v>
      </c>
      <c r="Q331" s="14" t="s">
        <v>34</v>
      </c>
      <c r="R331" s="212" t="s">
        <v>34</v>
      </c>
      <c r="S331" s="14" t="s">
        <v>34</v>
      </c>
      <c r="T331" s="14" t="s">
        <v>34</v>
      </c>
      <c r="U331" s="212" t="s">
        <v>34</v>
      </c>
      <c r="V331" s="190" t="s">
        <v>34</v>
      </c>
      <c r="W331" s="190" t="s">
        <v>34</v>
      </c>
      <c r="X331" s="212" t="s">
        <v>34</v>
      </c>
      <c r="Y331" s="190" t="s">
        <v>34</v>
      </c>
      <c r="Z331" s="190" t="s">
        <v>34</v>
      </c>
      <c r="AA331" s="212" t="s">
        <v>34</v>
      </c>
      <c r="AB331" s="190" t="s">
        <v>34</v>
      </c>
      <c r="AC331" s="190" t="s">
        <v>34</v>
      </c>
      <c r="AD331" s="212" t="s">
        <v>34</v>
      </c>
      <c r="AE331" s="190" t="s">
        <v>34</v>
      </c>
      <c r="AF331" s="190" t="s">
        <v>34</v>
      </c>
      <c r="AG331" s="190" t="s">
        <v>34</v>
      </c>
      <c r="AH331" s="190" t="s">
        <v>34</v>
      </c>
      <c r="AI331" s="190" t="s">
        <v>34</v>
      </c>
      <c r="AJ331" s="190" t="s">
        <v>34</v>
      </c>
      <c r="AK331" s="190" t="s">
        <v>34</v>
      </c>
      <c r="AL331" s="190" t="s">
        <v>34</v>
      </c>
      <c r="AM331" s="190">
        <v>0</v>
      </c>
      <c r="AN331" s="190" t="s">
        <v>1008</v>
      </c>
      <c r="AO331" s="34"/>
    </row>
    <row r="332" spans="1:41" s="4" customFormat="1" ht="37.5" customHeight="1" thickBot="1">
      <c r="A332" s="277" t="s">
        <v>35</v>
      </c>
      <c r="B332" s="576"/>
      <c r="C332" s="565"/>
      <c r="D332" s="576"/>
      <c r="E332" s="576"/>
      <c r="F332" s="576"/>
      <c r="G332" s="586"/>
      <c r="H332" s="586"/>
      <c r="I332" s="588"/>
      <c r="J332" s="13" t="s">
        <v>34</v>
      </c>
      <c r="K332" s="13" t="s">
        <v>34</v>
      </c>
      <c r="L332" s="190" t="s">
        <v>34</v>
      </c>
      <c r="M332" s="13" t="s">
        <v>34</v>
      </c>
      <c r="N332" s="13" t="s">
        <v>34</v>
      </c>
      <c r="O332" s="176" t="s">
        <v>34</v>
      </c>
      <c r="P332" s="14" t="s">
        <v>34</v>
      </c>
      <c r="Q332" s="14" t="s">
        <v>34</v>
      </c>
      <c r="R332" s="212" t="s">
        <v>34</v>
      </c>
      <c r="S332" s="14" t="s">
        <v>34</v>
      </c>
      <c r="T332" s="14" t="s">
        <v>34</v>
      </c>
      <c r="U332" s="212" t="s">
        <v>34</v>
      </c>
      <c r="V332" s="190" t="s">
        <v>34</v>
      </c>
      <c r="W332" s="190" t="s">
        <v>34</v>
      </c>
      <c r="X332" s="212" t="s">
        <v>34</v>
      </c>
      <c r="Y332" s="190" t="s">
        <v>34</v>
      </c>
      <c r="Z332" s="190" t="s">
        <v>34</v>
      </c>
      <c r="AA332" s="212" t="s">
        <v>34</v>
      </c>
      <c r="AB332" s="190" t="s">
        <v>34</v>
      </c>
      <c r="AC332" s="190" t="s">
        <v>34</v>
      </c>
      <c r="AD332" s="212" t="s">
        <v>34</v>
      </c>
      <c r="AE332" s="190" t="s">
        <v>34</v>
      </c>
      <c r="AF332" s="190" t="s">
        <v>34</v>
      </c>
      <c r="AG332" s="190" t="s">
        <v>34</v>
      </c>
      <c r="AH332" s="190" t="s">
        <v>34</v>
      </c>
      <c r="AI332" s="190" t="s">
        <v>34</v>
      </c>
      <c r="AJ332" s="190" t="s">
        <v>34</v>
      </c>
      <c r="AK332" s="190" t="s">
        <v>34</v>
      </c>
      <c r="AL332" s="190" t="s">
        <v>34</v>
      </c>
      <c r="AM332" s="190">
        <v>853</v>
      </c>
      <c r="AN332" s="190"/>
      <c r="AO332" s="34"/>
    </row>
    <row r="333" spans="1:41" s="4" customFormat="1" ht="33.75" customHeight="1" thickBot="1">
      <c r="A333" s="277" t="s">
        <v>27</v>
      </c>
      <c r="B333" s="576">
        <v>94</v>
      </c>
      <c r="C333" s="565" t="s">
        <v>404</v>
      </c>
      <c r="D333" s="576" t="s">
        <v>44</v>
      </c>
      <c r="E333" s="576" t="s">
        <v>31</v>
      </c>
      <c r="F333" s="576" t="s">
        <v>32</v>
      </c>
      <c r="G333" s="585"/>
      <c r="H333" s="585"/>
      <c r="I333" s="587">
        <v>1</v>
      </c>
      <c r="J333" s="13" t="s">
        <v>34</v>
      </c>
      <c r="K333" s="13" t="s">
        <v>34</v>
      </c>
      <c r="L333" s="190" t="s">
        <v>34</v>
      </c>
      <c r="M333" s="13" t="s">
        <v>34</v>
      </c>
      <c r="N333" s="13" t="s">
        <v>34</v>
      </c>
      <c r="O333" s="176" t="s">
        <v>34</v>
      </c>
      <c r="P333" s="14" t="s">
        <v>34</v>
      </c>
      <c r="Q333" s="14" t="s">
        <v>34</v>
      </c>
      <c r="R333" s="212" t="s">
        <v>34</v>
      </c>
      <c r="S333" s="14" t="s">
        <v>34</v>
      </c>
      <c r="T333" s="14" t="s">
        <v>34</v>
      </c>
      <c r="U333" s="212" t="s">
        <v>34</v>
      </c>
      <c r="V333" s="190" t="s">
        <v>34</v>
      </c>
      <c r="W333" s="190" t="s">
        <v>34</v>
      </c>
      <c r="X333" s="212" t="s">
        <v>34</v>
      </c>
      <c r="Y333" s="190" t="s">
        <v>34</v>
      </c>
      <c r="Z333" s="190" t="s">
        <v>34</v>
      </c>
      <c r="AA333" s="212" t="s">
        <v>34</v>
      </c>
      <c r="AB333" s="190" t="s">
        <v>34</v>
      </c>
      <c r="AC333" s="190" t="s">
        <v>34</v>
      </c>
      <c r="AD333" s="212" t="s">
        <v>34</v>
      </c>
      <c r="AE333" s="190" t="s">
        <v>34</v>
      </c>
      <c r="AF333" s="190" t="s">
        <v>34</v>
      </c>
      <c r="AG333" s="190" t="s">
        <v>34</v>
      </c>
      <c r="AH333" s="190" t="s">
        <v>34</v>
      </c>
      <c r="AI333" s="190" t="s">
        <v>34</v>
      </c>
      <c r="AJ333" s="190" t="s">
        <v>34</v>
      </c>
      <c r="AK333" s="190" t="s">
        <v>34</v>
      </c>
      <c r="AL333" s="190" t="s">
        <v>34</v>
      </c>
      <c r="AM333" s="190">
        <v>1</v>
      </c>
      <c r="AN333" s="190"/>
      <c r="AO333" s="34"/>
    </row>
    <row r="334" spans="1:41" s="4" customFormat="1" ht="33.75" customHeight="1" thickBot="1">
      <c r="A334" s="277" t="s">
        <v>35</v>
      </c>
      <c r="B334" s="576"/>
      <c r="C334" s="565"/>
      <c r="D334" s="576"/>
      <c r="E334" s="576"/>
      <c r="F334" s="576"/>
      <c r="G334" s="586"/>
      <c r="H334" s="586"/>
      <c r="I334" s="588"/>
      <c r="J334" s="13" t="s">
        <v>34</v>
      </c>
      <c r="K334" s="13" t="s">
        <v>34</v>
      </c>
      <c r="L334" s="190" t="s">
        <v>34</v>
      </c>
      <c r="M334" s="13" t="s">
        <v>34</v>
      </c>
      <c r="N334" s="13" t="s">
        <v>34</v>
      </c>
      <c r="O334" s="176" t="s">
        <v>34</v>
      </c>
      <c r="P334" s="14" t="s">
        <v>34</v>
      </c>
      <c r="Q334" s="14" t="s">
        <v>34</v>
      </c>
      <c r="R334" s="212" t="s">
        <v>34</v>
      </c>
      <c r="S334" s="14" t="s">
        <v>34</v>
      </c>
      <c r="T334" s="14" t="s">
        <v>34</v>
      </c>
      <c r="U334" s="212" t="s">
        <v>34</v>
      </c>
      <c r="V334" s="190" t="s">
        <v>34</v>
      </c>
      <c r="W334" s="190" t="s">
        <v>34</v>
      </c>
      <c r="X334" s="212" t="s">
        <v>34</v>
      </c>
      <c r="Y334" s="190" t="s">
        <v>34</v>
      </c>
      <c r="Z334" s="190" t="s">
        <v>34</v>
      </c>
      <c r="AA334" s="212" t="s">
        <v>34</v>
      </c>
      <c r="AB334" s="190" t="s">
        <v>34</v>
      </c>
      <c r="AC334" s="190" t="s">
        <v>34</v>
      </c>
      <c r="AD334" s="212" t="s">
        <v>34</v>
      </c>
      <c r="AE334" s="190" t="s">
        <v>34</v>
      </c>
      <c r="AF334" s="190" t="s">
        <v>34</v>
      </c>
      <c r="AG334" s="190" t="s">
        <v>34</v>
      </c>
      <c r="AH334" s="190" t="s">
        <v>34</v>
      </c>
      <c r="AI334" s="190" t="s">
        <v>34</v>
      </c>
      <c r="AJ334" s="190" t="s">
        <v>34</v>
      </c>
      <c r="AK334" s="190" t="s">
        <v>34</v>
      </c>
      <c r="AL334" s="190" t="s">
        <v>34</v>
      </c>
      <c r="AM334" s="190">
        <v>1</v>
      </c>
      <c r="AN334" s="190"/>
      <c r="AO334" s="34"/>
    </row>
    <row r="335" spans="1:41" s="4" customFormat="1" ht="13.5" thickBot="1">
      <c r="A335" s="295"/>
      <c r="B335" s="224"/>
      <c r="C335" s="18"/>
      <c r="D335" s="224"/>
      <c r="E335" s="224"/>
      <c r="F335" s="224"/>
      <c r="G335" s="224"/>
      <c r="H335" s="224"/>
      <c r="I335" s="293"/>
      <c r="J335" s="41"/>
      <c r="K335" s="41"/>
      <c r="L335" s="18"/>
      <c r="M335" s="41"/>
      <c r="N335" s="41"/>
      <c r="O335" s="224"/>
      <c r="P335" s="42"/>
      <c r="Q335" s="42"/>
      <c r="R335" s="18"/>
      <c r="S335" s="42"/>
      <c r="T335" s="42"/>
      <c r="U335" s="18"/>
      <c r="V335" s="18"/>
      <c r="W335" s="18"/>
      <c r="X335" s="296"/>
      <c r="Y335" s="18"/>
      <c r="Z335" s="18"/>
      <c r="AA335" s="296"/>
      <c r="AB335" s="18"/>
      <c r="AC335" s="18"/>
      <c r="AD335" s="296"/>
      <c r="AE335" s="18"/>
      <c r="AF335" s="18"/>
      <c r="AG335" s="18"/>
      <c r="AH335" s="18"/>
      <c r="AI335" s="18"/>
      <c r="AJ335" s="18"/>
      <c r="AK335" s="18"/>
      <c r="AL335" s="18"/>
      <c r="AM335" s="18"/>
      <c r="AN335" s="18"/>
      <c r="AO335" s="34"/>
    </row>
    <row r="336" spans="1:41" s="4" customFormat="1" ht="23.25" customHeight="1" thickBot="1">
      <c r="A336" s="234" t="s">
        <v>1</v>
      </c>
      <c r="B336" s="279" t="s">
        <v>383</v>
      </c>
      <c r="C336" s="210" t="s">
        <v>382</v>
      </c>
      <c r="D336" s="210"/>
      <c r="E336" s="210"/>
      <c r="F336" s="210"/>
      <c r="G336" s="210"/>
      <c r="H336" s="210"/>
      <c r="I336" s="210"/>
      <c r="J336" s="210"/>
      <c r="K336" s="210"/>
      <c r="L336" s="210"/>
      <c r="M336" s="210"/>
      <c r="N336" s="210"/>
      <c r="O336" s="297"/>
      <c r="P336" s="273"/>
      <c r="Q336" s="273"/>
      <c r="S336" s="273"/>
      <c r="T336" s="273"/>
      <c r="AD336" s="273"/>
      <c r="AO336" s="34"/>
    </row>
    <row r="337" spans="1:43" s="4" customFormat="1" ht="28.5" customHeight="1" thickBot="1">
      <c r="A337" s="274" t="s">
        <v>4</v>
      </c>
      <c r="B337" s="236" t="s">
        <v>378</v>
      </c>
      <c r="C337" s="548" t="s">
        <v>384</v>
      </c>
      <c r="D337" s="548"/>
      <c r="E337" s="548"/>
      <c r="F337" s="548"/>
      <c r="G337" s="548"/>
      <c r="H337" s="548"/>
      <c r="I337" s="548"/>
      <c r="J337" s="548"/>
      <c r="K337" s="548"/>
      <c r="L337" s="548"/>
      <c r="M337" s="548"/>
      <c r="N337" s="548"/>
      <c r="O337" s="549"/>
      <c r="P337" s="273"/>
      <c r="Q337" s="273"/>
      <c r="S337" s="273"/>
      <c r="T337" s="273"/>
      <c r="AD337" s="273"/>
      <c r="AO337" s="34"/>
    </row>
    <row r="338" spans="1:43" s="4" customFormat="1" ht="13.5" thickBot="1">
      <c r="A338" s="7"/>
      <c r="B338" s="287"/>
      <c r="C338" s="7"/>
      <c r="D338" s="8"/>
      <c r="E338" s="8"/>
      <c r="F338" s="8"/>
      <c r="G338" s="8"/>
      <c r="H338" s="8"/>
      <c r="I338" s="8"/>
      <c r="J338" s="272"/>
      <c r="K338" s="272"/>
      <c r="M338" s="272"/>
      <c r="N338" s="272"/>
      <c r="O338" s="5"/>
      <c r="P338" s="273"/>
      <c r="Q338" s="273"/>
      <c r="S338" s="273"/>
      <c r="T338" s="273"/>
      <c r="AD338" s="273"/>
      <c r="AO338" s="34"/>
    </row>
    <row r="339" spans="1:43" s="4" customFormat="1" ht="42.75" customHeight="1" thickBot="1">
      <c r="A339" s="192"/>
      <c r="B339" s="250" t="s">
        <v>7</v>
      </c>
      <c r="C339" s="192" t="s">
        <v>8</v>
      </c>
      <c r="D339" s="192" t="s">
        <v>9</v>
      </c>
      <c r="E339" s="192" t="s">
        <v>10</v>
      </c>
      <c r="F339" s="192" t="s">
        <v>11</v>
      </c>
      <c r="G339" s="559" t="s">
        <v>12</v>
      </c>
      <c r="H339" s="592"/>
      <c r="I339" s="593"/>
      <c r="J339" s="550" t="s">
        <v>13</v>
      </c>
      <c r="K339" s="550"/>
      <c r="L339" s="550"/>
      <c r="M339" s="550" t="s">
        <v>14</v>
      </c>
      <c r="N339" s="550"/>
      <c r="O339" s="550"/>
      <c r="P339" s="550" t="s">
        <v>15</v>
      </c>
      <c r="Q339" s="550"/>
      <c r="R339" s="550"/>
      <c r="S339" s="550" t="s">
        <v>16</v>
      </c>
      <c r="T339" s="550"/>
      <c r="U339" s="550"/>
      <c r="V339" s="550" t="s">
        <v>17</v>
      </c>
      <c r="W339" s="550"/>
      <c r="X339" s="550"/>
      <c r="Y339" s="550" t="s">
        <v>18</v>
      </c>
      <c r="Z339" s="550"/>
      <c r="AA339" s="550"/>
      <c r="AB339" s="550" t="s">
        <v>19</v>
      </c>
      <c r="AC339" s="550"/>
      <c r="AD339" s="550"/>
      <c r="AE339" s="550" t="s">
        <v>20</v>
      </c>
      <c r="AF339" s="550"/>
      <c r="AG339" s="550"/>
      <c r="AH339" s="550" t="s">
        <v>21</v>
      </c>
      <c r="AI339" s="550"/>
      <c r="AJ339" s="550"/>
      <c r="AK339" s="550" t="s">
        <v>22</v>
      </c>
      <c r="AL339" s="550"/>
      <c r="AM339" s="550"/>
      <c r="AN339" s="192" t="s">
        <v>474</v>
      </c>
      <c r="AO339" s="34"/>
    </row>
    <row r="340" spans="1:43" s="4" customFormat="1" ht="13.5" thickBot="1">
      <c r="A340" s="190"/>
      <c r="B340" s="565"/>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5"/>
      <c r="AL340" s="565"/>
      <c r="AM340" s="565"/>
      <c r="AN340" s="565"/>
      <c r="AO340" s="34"/>
    </row>
    <row r="341" spans="1:43" ht="20.25" customHeight="1" thickBot="1">
      <c r="A341" s="190"/>
      <c r="B341" s="176"/>
      <c r="C341" s="190"/>
      <c r="D341" s="176"/>
      <c r="E341" s="176"/>
      <c r="F341" s="176"/>
      <c r="G341" s="176" t="s">
        <v>24</v>
      </c>
      <c r="H341" s="176" t="s">
        <v>25</v>
      </c>
      <c r="I341" s="176" t="s">
        <v>26</v>
      </c>
      <c r="J341" s="211" t="s">
        <v>24</v>
      </c>
      <c r="K341" s="211" t="s">
        <v>25</v>
      </c>
      <c r="L341" s="190" t="s">
        <v>26</v>
      </c>
      <c r="M341" s="211" t="s">
        <v>24</v>
      </c>
      <c r="N341" s="211" t="s">
        <v>25</v>
      </c>
      <c r="O341" s="176" t="s">
        <v>26</v>
      </c>
      <c r="P341" s="212" t="s">
        <v>24</v>
      </c>
      <c r="Q341" s="212" t="s">
        <v>25</v>
      </c>
      <c r="R341" s="190" t="s">
        <v>26</v>
      </c>
      <c r="S341" s="212" t="s">
        <v>24</v>
      </c>
      <c r="T341" s="212" t="s">
        <v>25</v>
      </c>
      <c r="U341" s="190" t="s">
        <v>26</v>
      </c>
      <c r="V341" s="190" t="s">
        <v>24</v>
      </c>
      <c r="W341" s="190" t="s">
        <v>25</v>
      </c>
      <c r="X341" s="190" t="s">
        <v>26</v>
      </c>
      <c r="Y341" s="190" t="s">
        <v>24</v>
      </c>
      <c r="Z341" s="190" t="s">
        <v>25</v>
      </c>
      <c r="AA341" s="190" t="s">
        <v>26</v>
      </c>
      <c r="AB341" s="190" t="s">
        <v>24</v>
      </c>
      <c r="AC341" s="190" t="s">
        <v>25</v>
      </c>
      <c r="AD341" s="212" t="s">
        <v>26</v>
      </c>
      <c r="AE341" s="190" t="s">
        <v>24</v>
      </c>
      <c r="AF341" s="190" t="s">
        <v>25</v>
      </c>
      <c r="AG341" s="190" t="s">
        <v>26</v>
      </c>
      <c r="AH341" s="190" t="s">
        <v>24</v>
      </c>
      <c r="AI341" s="190" t="s">
        <v>25</v>
      </c>
      <c r="AJ341" s="190" t="s">
        <v>26</v>
      </c>
      <c r="AK341" s="190" t="s">
        <v>24</v>
      </c>
      <c r="AL341" s="190" t="s">
        <v>25</v>
      </c>
      <c r="AM341" s="190" t="s">
        <v>26</v>
      </c>
      <c r="AN341" s="190"/>
    </row>
    <row r="342" spans="1:43" s="6" customFormat="1" ht="45.75" thickBot="1">
      <c r="A342" s="277" t="s">
        <v>27</v>
      </c>
      <c r="B342" s="576">
        <v>70</v>
      </c>
      <c r="C342" s="565" t="s">
        <v>417</v>
      </c>
      <c r="D342" s="576" t="s">
        <v>133</v>
      </c>
      <c r="E342" s="576" t="s">
        <v>31</v>
      </c>
      <c r="F342" s="576" t="s">
        <v>32</v>
      </c>
      <c r="G342" s="585"/>
      <c r="H342" s="585"/>
      <c r="I342" s="587" t="s">
        <v>34</v>
      </c>
      <c r="J342" s="13" t="s">
        <v>34</v>
      </c>
      <c r="K342" s="13" t="s">
        <v>34</v>
      </c>
      <c r="L342" s="190" t="s">
        <v>34</v>
      </c>
      <c r="M342" s="13" t="s">
        <v>34</v>
      </c>
      <c r="N342" s="13" t="s">
        <v>34</v>
      </c>
      <c r="O342" s="176" t="s">
        <v>34</v>
      </c>
      <c r="P342" s="14" t="s">
        <v>34</v>
      </c>
      <c r="Q342" s="14" t="s">
        <v>34</v>
      </c>
      <c r="R342" s="212" t="s">
        <v>34</v>
      </c>
      <c r="S342" s="14" t="s">
        <v>34</v>
      </c>
      <c r="T342" s="14" t="s">
        <v>34</v>
      </c>
      <c r="U342" s="212" t="s">
        <v>34</v>
      </c>
      <c r="V342" s="190" t="s">
        <v>34</v>
      </c>
      <c r="W342" s="190" t="s">
        <v>34</v>
      </c>
      <c r="X342" s="212" t="s">
        <v>34</v>
      </c>
      <c r="Y342" s="190" t="s">
        <v>34</v>
      </c>
      <c r="Z342" s="190" t="s">
        <v>34</v>
      </c>
      <c r="AA342" s="212" t="s">
        <v>34</v>
      </c>
      <c r="AB342" s="190" t="s">
        <v>34</v>
      </c>
      <c r="AC342" s="190" t="s">
        <v>34</v>
      </c>
      <c r="AD342" s="212" t="s">
        <v>34</v>
      </c>
      <c r="AE342" s="190" t="s">
        <v>34</v>
      </c>
      <c r="AF342" s="190" t="s">
        <v>34</v>
      </c>
      <c r="AG342" s="190" t="s">
        <v>34</v>
      </c>
      <c r="AH342" s="190" t="s">
        <v>34</v>
      </c>
      <c r="AI342" s="190" t="s">
        <v>34</v>
      </c>
      <c r="AJ342" s="190">
        <v>246</v>
      </c>
      <c r="AK342" s="190" t="s">
        <v>34</v>
      </c>
      <c r="AL342" s="190" t="s">
        <v>34</v>
      </c>
      <c r="AM342" s="190">
        <v>246</v>
      </c>
      <c r="AN342" s="190"/>
      <c r="AP342" s="4"/>
      <c r="AQ342" s="4"/>
    </row>
    <row r="343" spans="1:43" s="6" customFormat="1" ht="40.5" customHeight="1" thickBot="1">
      <c r="A343" s="277" t="s">
        <v>35</v>
      </c>
      <c r="B343" s="576"/>
      <c r="C343" s="565"/>
      <c r="D343" s="576"/>
      <c r="E343" s="576"/>
      <c r="F343" s="576"/>
      <c r="G343" s="586"/>
      <c r="H343" s="586"/>
      <c r="I343" s="588"/>
      <c r="J343" s="13" t="s">
        <v>34</v>
      </c>
      <c r="K343" s="13" t="s">
        <v>34</v>
      </c>
      <c r="L343" s="190" t="s">
        <v>34</v>
      </c>
      <c r="M343" s="13" t="s">
        <v>34</v>
      </c>
      <c r="N343" s="13" t="s">
        <v>34</v>
      </c>
      <c r="O343" s="176" t="s">
        <v>34</v>
      </c>
      <c r="P343" s="14" t="s">
        <v>34</v>
      </c>
      <c r="Q343" s="14" t="s">
        <v>34</v>
      </c>
      <c r="R343" s="212" t="s">
        <v>34</v>
      </c>
      <c r="S343" s="14" t="s">
        <v>34</v>
      </c>
      <c r="T343" s="14" t="s">
        <v>34</v>
      </c>
      <c r="U343" s="212" t="s">
        <v>34</v>
      </c>
      <c r="V343" s="190" t="s">
        <v>34</v>
      </c>
      <c r="W343" s="190" t="s">
        <v>34</v>
      </c>
      <c r="X343" s="212" t="s">
        <v>34</v>
      </c>
      <c r="Y343" s="190" t="s">
        <v>34</v>
      </c>
      <c r="Z343" s="190" t="s">
        <v>34</v>
      </c>
      <c r="AA343" s="212" t="s">
        <v>34</v>
      </c>
      <c r="AB343" s="190" t="s">
        <v>34</v>
      </c>
      <c r="AC343" s="190" t="s">
        <v>34</v>
      </c>
      <c r="AD343" s="212" t="s">
        <v>34</v>
      </c>
      <c r="AE343" s="190" t="s">
        <v>34</v>
      </c>
      <c r="AF343" s="190" t="s">
        <v>34</v>
      </c>
      <c r="AG343" s="190" t="s">
        <v>34</v>
      </c>
      <c r="AH343" s="190" t="s">
        <v>34</v>
      </c>
      <c r="AI343" s="190" t="s">
        <v>34</v>
      </c>
      <c r="AJ343" s="190" t="s">
        <v>34</v>
      </c>
      <c r="AK343" s="190" t="s">
        <v>34</v>
      </c>
      <c r="AL343" s="190" t="s">
        <v>34</v>
      </c>
      <c r="AM343" s="190">
        <v>246</v>
      </c>
      <c r="AN343" s="190"/>
      <c r="AP343" s="4"/>
      <c r="AQ343" s="4"/>
    </row>
    <row r="344" spans="1:43" s="6" customFormat="1" ht="45.75" customHeight="1" thickBot="1">
      <c r="A344" s="277" t="s">
        <v>27</v>
      </c>
      <c r="B344" s="576">
        <v>93</v>
      </c>
      <c r="C344" s="598" t="s">
        <v>385</v>
      </c>
      <c r="D344" s="576" t="s">
        <v>133</v>
      </c>
      <c r="E344" s="576" t="s">
        <v>31</v>
      </c>
      <c r="F344" s="576" t="s">
        <v>32</v>
      </c>
      <c r="G344" s="585"/>
      <c r="H344" s="585"/>
      <c r="I344" s="587">
        <v>2</v>
      </c>
      <c r="J344" s="13" t="s">
        <v>34</v>
      </c>
      <c r="K344" s="13" t="s">
        <v>34</v>
      </c>
      <c r="L344" s="190" t="s">
        <v>34</v>
      </c>
      <c r="M344" s="13" t="s">
        <v>34</v>
      </c>
      <c r="N344" s="13" t="s">
        <v>34</v>
      </c>
      <c r="O344" s="176" t="s">
        <v>34</v>
      </c>
      <c r="P344" s="14" t="s">
        <v>34</v>
      </c>
      <c r="Q344" s="14" t="s">
        <v>34</v>
      </c>
      <c r="R344" s="212" t="s">
        <v>34</v>
      </c>
      <c r="S344" s="14" t="s">
        <v>34</v>
      </c>
      <c r="T344" s="14" t="s">
        <v>34</v>
      </c>
      <c r="U344" s="212" t="s">
        <v>34</v>
      </c>
      <c r="V344" s="190" t="s">
        <v>34</v>
      </c>
      <c r="W344" s="190" t="s">
        <v>34</v>
      </c>
      <c r="X344" s="212" t="s">
        <v>34</v>
      </c>
      <c r="Y344" s="190" t="s">
        <v>34</v>
      </c>
      <c r="Z344" s="190" t="s">
        <v>34</v>
      </c>
      <c r="AA344" s="212" t="s">
        <v>34</v>
      </c>
      <c r="AB344" s="190" t="s">
        <v>34</v>
      </c>
      <c r="AC344" s="190" t="s">
        <v>34</v>
      </c>
      <c r="AD344" s="212" t="s">
        <v>34</v>
      </c>
      <c r="AE344" s="190" t="s">
        <v>34</v>
      </c>
      <c r="AF344" s="190" t="s">
        <v>34</v>
      </c>
      <c r="AG344" s="190" t="s">
        <v>34</v>
      </c>
      <c r="AH344" s="190" t="s">
        <v>34</v>
      </c>
      <c r="AI344" s="190" t="s">
        <v>34</v>
      </c>
      <c r="AJ344" s="190">
        <v>2</v>
      </c>
      <c r="AK344" s="190" t="s">
        <v>34</v>
      </c>
      <c r="AL344" s="190" t="s">
        <v>34</v>
      </c>
      <c r="AM344" s="190">
        <v>2</v>
      </c>
      <c r="AN344" s="190"/>
      <c r="AP344" s="4"/>
      <c r="AQ344" s="4"/>
    </row>
    <row r="345" spans="1:43" s="6" customFormat="1" ht="34.5" thickBot="1">
      <c r="A345" s="277" t="s">
        <v>35</v>
      </c>
      <c r="B345" s="576"/>
      <c r="C345" s="599"/>
      <c r="D345" s="576"/>
      <c r="E345" s="576"/>
      <c r="F345" s="576"/>
      <c r="G345" s="586"/>
      <c r="H345" s="586"/>
      <c r="I345" s="588"/>
      <c r="J345" s="13" t="s">
        <v>34</v>
      </c>
      <c r="K345" s="13" t="s">
        <v>34</v>
      </c>
      <c r="L345" s="190" t="s">
        <v>34</v>
      </c>
      <c r="M345" s="13" t="s">
        <v>34</v>
      </c>
      <c r="N345" s="13" t="s">
        <v>34</v>
      </c>
      <c r="O345" s="176" t="s">
        <v>34</v>
      </c>
      <c r="P345" s="14" t="s">
        <v>34</v>
      </c>
      <c r="Q345" s="14" t="s">
        <v>34</v>
      </c>
      <c r="R345" s="212" t="s">
        <v>34</v>
      </c>
      <c r="S345" s="14" t="s">
        <v>34</v>
      </c>
      <c r="T345" s="14" t="s">
        <v>34</v>
      </c>
      <c r="U345" s="212" t="s">
        <v>34</v>
      </c>
      <c r="V345" s="190" t="s">
        <v>34</v>
      </c>
      <c r="W345" s="190" t="s">
        <v>34</v>
      </c>
      <c r="X345" s="212" t="s">
        <v>34</v>
      </c>
      <c r="Y345" s="190" t="s">
        <v>34</v>
      </c>
      <c r="Z345" s="190" t="s">
        <v>34</v>
      </c>
      <c r="AA345" s="212" t="s">
        <v>34</v>
      </c>
      <c r="AB345" s="190" t="s">
        <v>34</v>
      </c>
      <c r="AC345" s="190" t="s">
        <v>34</v>
      </c>
      <c r="AD345" s="212" t="s">
        <v>34</v>
      </c>
      <c r="AE345" s="190" t="s">
        <v>34</v>
      </c>
      <c r="AF345" s="190" t="s">
        <v>34</v>
      </c>
      <c r="AG345" s="190" t="s">
        <v>34</v>
      </c>
      <c r="AH345" s="190" t="s">
        <v>34</v>
      </c>
      <c r="AI345" s="190" t="s">
        <v>34</v>
      </c>
      <c r="AJ345" s="190" t="s">
        <v>34</v>
      </c>
      <c r="AK345" s="190" t="s">
        <v>34</v>
      </c>
      <c r="AL345" s="190" t="s">
        <v>34</v>
      </c>
      <c r="AM345" s="190">
        <v>2</v>
      </c>
      <c r="AN345" s="190"/>
      <c r="AP345" s="4"/>
      <c r="AQ345" s="4"/>
    </row>
    <row r="346" spans="1:43">
      <c r="A346" s="295"/>
      <c r="B346" s="224"/>
      <c r="C346" s="18"/>
      <c r="D346" s="224"/>
      <c r="E346" s="224"/>
      <c r="F346" s="224"/>
      <c r="G346" s="224"/>
      <c r="H346" s="224"/>
      <c r="I346" s="293"/>
      <c r="J346" s="41"/>
      <c r="K346" s="41"/>
      <c r="L346" s="18"/>
      <c r="M346" s="41"/>
      <c r="N346" s="41"/>
      <c r="O346" s="224"/>
      <c r="P346" s="42"/>
      <c r="Q346" s="42"/>
      <c r="R346" s="18"/>
      <c r="S346" s="42"/>
      <c r="T346" s="42"/>
      <c r="U346" s="18"/>
      <c r="V346" s="18"/>
      <c r="W346" s="18"/>
      <c r="X346" s="296"/>
      <c r="Y346" s="18"/>
      <c r="Z346" s="18"/>
      <c r="AA346" s="296"/>
      <c r="AB346" s="18"/>
      <c r="AC346" s="18"/>
      <c r="AD346" s="296"/>
      <c r="AE346" s="18"/>
      <c r="AF346" s="18"/>
      <c r="AG346" s="18"/>
      <c r="AH346" s="18"/>
      <c r="AI346" s="18"/>
      <c r="AJ346" s="18"/>
      <c r="AK346" s="18"/>
      <c r="AL346" s="18"/>
      <c r="AM346" s="18"/>
      <c r="AN346" s="18"/>
    </row>
    <row r="347" spans="1:43" ht="15">
      <c r="A347" s="589" t="s">
        <v>183</v>
      </c>
      <c r="B347" s="589"/>
      <c r="C347" s="589"/>
      <c r="D347" s="589"/>
      <c r="E347" s="589"/>
      <c r="F347" s="589"/>
      <c r="G347" s="589"/>
      <c r="H347" s="589"/>
      <c r="I347" s="589"/>
      <c r="J347" s="589"/>
      <c r="K347" s="589"/>
      <c r="L347" s="589"/>
      <c r="M347" s="589"/>
      <c r="N347" s="589"/>
      <c r="O347" s="589"/>
      <c r="P347" s="589"/>
      <c r="Q347" s="589"/>
      <c r="R347" s="589"/>
      <c r="S347" s="589"/>
      <c r="T347" s="589"/>
      <c r="U347" s="589"/>
      <c r="V347" s="589"/>
      <c r="W347" s="589"/>
      <c r="X347" s="589"/>
      <c r="Y347" s="589"/>
      <c r="Z347" s="589"/>
      <c r="AA347" s="589"/>
      <c r="AB347" s="589"/>
      <c r="AC347" s="589"/>
      <c r="AD347" s="589"/>
      <c r="AE347" s="589"/>
      <c r="AF347" s="589"/>
      <c r="AG347" s="589"/>
      <c r="AH347" s="589"/>
      <c r="AI347" s="589"/>
      <c r="AJ347" s="589"/>
      <c r="AK347" s="589"/>
      <c r="AL347" s="589"/>
      <c r="AM347" s="589"/>
      <c r="AN347" s="589"/>
    </row>
    <row r="348" spans="1:43" ht="15.75">
      <c r="A348" s="575" t="s">
        <v>367</v>
      </c>
      <c r="B348" s="575"/>
      <c r="C348" s="575"/>
      <c r="D348" s="575"/>
      <c r="E348" s="575"/>
      <c r="F348" s="575"/>
      <c r="G348" s="575"/>
      <c r="H348" s="575"/>
      <c r="I348" s="575"/>
      <c r="J348" s="575"/>
      <c r="K348" s="575"/>
      <c r="L348" s="575"/>
      <c r="M348" s="575"/>
      <c r="N348" s="575"/>
      <c r="O348" s="575"/>
      <c r="P348" s="575"/>
      <c r="Q348" s="575"/>
      <c r="R348" s="575"/>
      <c r="S348" s="575"/>
      <c r="T348" s="575"/>
      <c r="U348" s="575"/>
      <c r="V348" s="575"/>
      <c r="W348" s="575"/>
      <c r="X348" s="575"/>
      <c r="Y348" s="575"/>
      <c r="Z348" s="575"/>
      <c r="AA348" s="575"/>
      <c r="AB348" s="575"/>
      <c r="AC348" s="575"/>
      <c r="AD348" s="575"/>
      <c r="AE348" s="575"/>
      <c r="AF348" s="575"/>
      <c r="AG348" s="575"/>
      <c r="AH348" s="575"/>
      <c r="AI348" s="575"/>
      <c r="AJ348" s="575"/>
      <c r="AK348" s="575"/>
      <c r="AL348" s="575"/>
      <c r="AM348" s="575"/>
      <c r="AN348" s="575"/>
    </row>
    <row r="349" spans="1:43" ht="15.75">
      <c r="A349" s="575" t="s">
        <v>381</v>
      </c>
      <c r="B349" s="575"/>
      <c r="C349" s="575"/>
      <c r="D349" s="575"/>
      <c r="E349" s="575"/>
      <c r="F349" s="575"/>
      <c r="G349" s="575"/>
      <c r="H349" s="575"/>
      <c r="I349" s="575"/>
      <c r="J349" s="575"/>
      <c r="K349" s="575"/>
      <c r="L349" s="575"/>
      <c r="M349" s="575"/>
      <c r="N349" s="575"/>
      <c r="O349" s="575"/>
      <c r="P349" s="575"/>
      <c r="Q349" s="575"/>
      <c r="R349" s="575"/>
      <c r="S349" s="575"/>
      <c r="T349" s="575"/>
      <c r="U349" s="575"/>
      <c r="V349" s="575"/>
      <c r="W349" s="575"/>
      <c r="X349" s="575"/>
      <c r="Y349" s="575"/>
      <c r="Z349" s="575"/>
      <c r="AA349" s="575"/>
      <c r="AB349" s="575"/>
      <c r="AC349" s="575"/>
      <c r="AD349" s="575"/>
      <c r="AE349" s="575"/>
      <c r="AF349" s="575"/>
      <c r="AG349" s="575"/>
      <c r="AH349" s="575"/>
      <c r="AI349" s="575"/>
      <c r="AJ349" s="575"/>
      <c r="AK349" s="575"/>
      <c r="AL349" s="575"/>
      <c r="AM349" s="575"/>
      <c r="AN349" s="575"/>
    </row>
    <row r="350" spans="1:43">
      <c r="B350" s="7"/>
      <c r="D350" s="7"/>
      <c r="E350" s="7"/>
      <c r="F350" s="7"/>
      <c r="G350" s="7"/>
      <c r="H350" s="7"/>
      <c r="I350" s="7"/>
    </row>
    <row r="351" spans="1:43">
      <c r="B351" s="7"/>
      <c r="D351" s="7"/>
      <c r="E351" s="7"/>
      <c r="F351" s="7"/>
      <c r="G351" s="7"/>
      <c r="H351" s="7"/>
      <c r="I351" s="7"/>
    </row>
    <row r="352" spans="1:43">
      <c r="A352" s="19"/>
      <c r="B352" s="7"/>
      <c r="D352" s="7"/>
      <c r="E352" s="7"/>
      <c r="F352" s="7"/>
      <c r="G352" s="7"/>
      <c r="H352" s="7"/>
      <c r="I352" s="7"/>
    </row>
    <row r="353" spans="1:9">
      <c r="A353" s="19"/>
      <c r="B353" s="7"/>
      <c r="D353" s="7"/>
      <c r="E353" s="7"/>
      <c r="F353" s="7"/>
      <c r="G353" s="7"/>
      <c r="H353" s="7"/>
      <c r="I353" s="7"/>
    </row>
    <row r="354" spans="1:9">
      <c r="A354" s="19"/>
      <c r="B354" s="7"/>
      <c r="D354" s="7"/>
      <c r="E354" s="7"/>
      <c r="F354" s="7"/>
      <c r="G354" s="7"/>
      <c r="H354" s="7"/>
      <c r="I354" s="7"/>
    </row>
    <row r="355" spans="1:9">
      <c r="A355" s="19"/>
      <c r="B355" s="7"/>
      <c r="D355" s="7"/>
      <c r="E355" s="7"/>
      <c r="F355" s="7"/>
      <c r="G355" s="7"/>
      <c r="H355" s="7"/>
      <c r="I355" s="7"/>
    </row>
  </sheetData>
  <mergeCells count="1075">
    <mergeCell ref="B333:B334"/>
    <mergeCell ref="C333:C334"/>
    <mergeCell ref="D333:D334"/>
    <mergeCell ref="E333:E334"/>
    <mergeCell ref="F333:F334"/>
    <mergeCell ref="G333:G334"/>
    <mergeCell ref="H333:H334"/>
    <mergeCell ref="I333:I334"/>
    <mergeCell ref="B327:B328"/>
    <mergeCell ref="C327:C328"/>
    <mergeCell ref="D327:D328"/>
    <mergeCell ref="E327:E328"/>
    <mergeCell ref="F327:F328"/>
    <mergeCell ref="G327:G328"/>
    <mergeCell ref="H327:H328"/>
    <mergeCell ref="I327:I328"/>
    <mergeCell ref="B329:B330"/>
    <mergeCell ref="C329:C330"/>
    <mergeCell ref="D329:D330"/>
    <mergeCell ref="E329:E330"/>
    <mergeCell ref="F329:F330"/>
    <mergeCell ref="G329:G330"/>
    <mergeCell ref="H329:H330"/>
    <mergeCell ref="I329:I330"/>
    <mergeCell ref="B331:B332"/>
    <mergeCell ref="C331:C332"/>
    <mergeCell ref="D331:D332"/>
    <mergeCell ref="E331:E332"/>
    <mergeCell ref="F331:F332"/>
    <mergeCell ref="G331:G332"/>
    <mergeCell ref="H331:H332"/>
    <mergeCell ref="I331:I332"/>
    <mergeCell ref="B344:B345"/>
    <mergeCell ref="C344:C345"/>
    <mergeCell ref="D344:D345"/>
    <mergeCell ref="E344:E345"/>
    <mergeCell ref="F344:F345"/>
    <mergeCell ref="G344:G345"/>
    <mergeCell ref="H344:H345"/>
    <mergeCell ref="I344:I345"/>
    <mergeCell ref="B321:B322"/>
    <mergeCell ref="C321:C322"/>
    <mergeCell ref="D321:D322"/>
    <mergeCell ref="E321:E322"/>
    <mergeCell ref="F321:F322"/>
    <mergeCell ref="G321:G322"/>
    <mergeCell ref="H321:H322"/>
    <mergeCell ref="I321:I322"/>
    <mergeCell ref="C323:C324"/>
    <mergeCell ref="D323:D324"/>
    <mergeCell ref="E323:E324"/>
    <mergeCell ref="F323:F324"/>
    <mergeCell ref="G323:G324"/>
    <mergeCell ref="H323:H324"/>
    <mergeCell ref="I323:I324"/>
    <mergeCell ref="B323:B324"/>
    <mergeCell ref="B325:B326"/>
    <mergeCell ref="C325:C326"/>
    <mergeCell ref="D325:D326"/>
    <mergeCell ref="E325:E326"/>
    <mergeCell ref="F325:F326"/>
    <mergeCell ref="G325:G326"/>
    <mergeCell ref="H325:H326"/>
    <mergeCell ref="I325:I326"/>
    <mergeCell ref="AK339:AM339"/>
    <mergeCell ref="B340:I340"/>
    <mergeCell ref="J340:AN340"/>
    <mergeCell ref="B342:B343"/>
    <mergeCell ref="C342:C343"/>
    <mergeCell ref="D342:D343"/>
    <mergeCell ref="E342:E343"/>
    <mergeCell ref="F342:F343"/>
    <mergeCell ref="G342:G343"/>
    <mergeCell ref="H342:H343"/>
    <mergeCell ref="I342:I343"/>
    <mergeCell ref="G339:I339"/>
    <mergeCell ref="J339:L339"/>
    <mergeCell ref="M339:O339"/>
    <mergeCell ref="P339:R339"/>
    <mergeCell ref="S339:U339"/>
    <mergeCell ref="V339:X339"/>
    <mergeCell ref="Y339:AA339"/>
    <mergeCell ref="AB339:AD339"/>
    <mergeCell ref="AE339:AG339"/>
    <mergeCell ref="F315:F316"/>
    <mergeCell ref="G315:G316"/>
    <mergeCell ref="H315:H316"/>
    <mergeCell ref="I315:I316"/>
    <mergeCell ref="B313:B314"/>
    <mergeCell ref="M306:O306"/>
    <mergeCell ref="AH339:AJ339"/>
    <mergeCell ref="P306:R306"/>
    <mergeCell ref="S306:U306"/>
    <mergeCell ref="V306:X306"/>
    <mergeCell ref="Y306:AA306"/>
    <mergeCell ref="B319:B320"/>
    <mergeCell ref="C319:C320"/>
    <mergeCell ref="D319:D320"/>
    <mergeCell ref="E319:E320"/>
    <mergeCell ref="F319:F320"/>
    <mergeCell ref="G319:G320"/>
    <mergeCell ref="H319:H320"/>
    <mergeCell ref="I319:I320"/>
    <mergeCell ref="C317:C318"/>
    <mergeCell ref="D317:D318"/>
    <mergeCell ref="E317:E318"/>
    <mergeCell ref="F317:F318"/>
    <mergeCell ref="G317:G318"/>
    <mergeCell ref="H317:H318"/>
    <mergeCell ref="I317:I318"/>
    <mergeCell ref="C313:C314"/>
    <mergeCell ref="D313:D314"/>
    <mergeCell ref="E313:E314"/>
    <mergeCell ref="F313:F314"/>
    <mergeCell ref="G313:G314"/>
    <mergeCell ref="C337:O337"/>
    <mergeCell ref="G27:G28"/>
    <mergeCell ref="B25:B26"/>
    <mergeCell ref="C25:C26"/>
    <mergeCell ref="D25:D26"/>
    <mergeCell ref="E25:E26"/>
    <mergeCell ref="F25:F26"/>
    <mergeCell ref="G25:G26"/>
    <mergeCell ref="H313:H314"/>
    <mergeCell ref="I313:I314"/>
    <mergeCell ref="I311:I312"/>
    <mergeCell ref="B315:B316"/>
    <mergeCell ref="C315:C316"/>
    <mergeCell ref="D315:D316"/>
    <mergeCell ref="E315:E316"/>
    <mergeCell ref="G309:G310"/>
    <mergeCell ref="H309:H310"/>
    <mergeCell ref="I309:I310"/>
    <mergeCell ref="B311:B312"/>
    <mergeCell ref="C311:C312"/>
    <mergeCell ref="D311:D312"/>
    <mergeCell ref="E311:E312"/>
    <mergeCell ref="F311:F312"/>
    <mergeCell ref="G311:G312"/>
    <mergeCell ref="H311:H312"/>
    <mergeCell ref="C304:O304"/>
    <mergeCell ref="G306:I306"/>
    <mergeCell ref="J306:L306"/>
    <mergeCell ref="B309:B310"/>
    <mergeCell ref="C309:C310"/>
    <mergeCell ref="D309:D310"/>
    <mergeCell ref="E309:E310"/>
    <mergeCell ref="F309:F310"/>
    <mergeCell ref="A1:AN1"/>
    <mergeCell ref="A2:AN2"/>
    <mergeCell ref="C4:I4"/>
    <mergeCell ref="C5:I5"/>
    <mergeCell ref="G7:I7"/>
    <mergeCell ref="J7:L7"/>
    <mergeCell ref="M7:O7"/>
    <mergeCell ref="P7:R7"/>
    <mergeCell ref="S7:U7"/>
    <mergeCell ref="V7:X7"/>
    <mergeCell ref="Y7:AA7"/>
    <mergeCell ref="AB7:AD7"/>
    <mergeCell ref="AE7:AG7"/>
    <mergeCell ref="AH7:AJ7"/>
    <mergeCell ref="AK7:AM7"/>
    <mergeCell ref="B9:B10"/>
    <mergeCell ref="C9:C10"/>
    <mergeCell ref="D9:D10"/>
    <mergeCell ref="E9:E10"/>
    <mergeCell ref="F9:F10"/>
    <mergeCell ref="G9:G10"/>
    <mergeCell ref="H9:H10"/>
    <mergeCell ref="I9:I10"/>
    <mergeCell ref="H25:H26"/>
    <mergeCell ref="I25:I26"/>
    <mergeCell ref="F27:F28"/>
    <mergeCell ref="I11:I12"/>
    <mergeCell ref="B13:B14"/>
    <mergeCell ref="C13:C14"/>
    <mergeCell ref="D13:D14"/>
    <mergeCell ref="E13:E14"/>
    <mergeCell ref="F13:F14"/>
    <mergeCell ref="G13:G14"/>
    <mergeCell ref="H13:H14"/>
    <mergeCell ref="B23:B24"/>
    <mergeCell ref="C23:C24"/>
    <mergeCell ref="D23:D24"/>
    <mergeCell ref="E23:E24"/>
    <mergeCell ref="F23:F24"/>
    <mergeCell ref="G23:G24"/>
    <mergeCell ref="B11:B12"/>
    <mergeCell ref="C11:C12"/>
    <mergeCell ref="D11:D12"/>
    <mergeCell ref="E11:E12"/>
    <mergeCell ref="F11:F12"/>
    <mergeCell ref="G11:G12"/>
    <mergeCell ref="H11:H12"/>
    <mergeCell ref="B27:B28"/>
    <mergeCell ref="C27:C28"/>
    <mergeCell ref="D27:D28"/>
    <mergeCell ref="E27:E28"/>
    <mergeCell ref="H23:H24"/>
    <mergeCell ref="I23:I24"/>
    <mergeCell ref="H27:H28"/>
    <mergeCell ref="I27:I28"/>
    <mergeCell ref="AK19:AM19"/>
    <mergeCell ref="B21:B22"/>
    <mergeCell ref="C21:C22"/>
    <mergeCell ref="D21:D22"/>
    <mergeCell ref="E21:E22"/>
    <mergeCell ref="F21:F22"/>
    <mergeCell ref="G21:G22"/>
    <mergeCell ref="H21:H22"/>
    <mergeCell ref="I21:I22"/>
    <mergeCell ref="S19:U19"/>
    <mergeCell ref="V19:X19"/>
    <mergeCell ref="Y19:AA19"/>
    <mergeCell ref="AB19:AD19"/>
    <mergeCell ref="AE19:AG19"/>
    <mergeCell ref="AH19:AJ19"/>
    <mergeCell ref="P19:R19"/>
    <mergeCell ref="I13:I14"/>
    <mergeCell ref="C16:O16"/>
    <mergeCell ref="C17:O17"/>
    <mergeCell ref="G19:I19"/>
    <mergeCell ref="J19:L19"/>
    <mergeCell ref="M19:O19"/>
    <mergeCell ref="AK35:AM35"/>
    <mergeCell ref="B37:B38"/>
    <mergeCell ref="C37:C38"/>
    <mergeCell ref="D37:D38"/>
    <mergeCell ref="E37:E38"/>
    <mergeCell ref="F37:F38"/>
    <mergeCell ref="G37:G38"/>
    <mergeCell ref="H37:H38"/>
    <mergeCell ref="I37:I38"/>
    <mergeCell ref="S35:U35"/>
    <mergeCell ref="V35:X35"/>
    <mergeCell ref="Y35:AA35"/>
    <mergeCell ref="AB35:AD35"/>
    <mergeCell ref="AE35:AG35"/>
    <mergeCell ref="AH35:AJ35"/>
    <mergeCell ref="C29:C30"/>
    <mergeCell ref="D29:D30"/>
    <mergeCell ref="E29:E30"/>
    <mergeCell ref="F29:F30"/>
    <mergeCell ref="G29:G30"/>
    <mergeCell ref="H29:H30"/>
    <mergeCell ref="I29:I30"/>
    <mergeCell ref="C33:O33"/>
    <mergeCell ref="C32:O32"/>
    <mergeCell ref="B29:B30"/>
    <mergeCell ref="H39:H40"/>
    <mergeCell ref="I39:I40"/>
    <mergeCell ref="P35:R35"/>
    <mergeCell ref="D41:D42"/>
    <mergeCell ref="E41:E42"/>
    <mergeCell ref="F41:F42"/>
    <mergeCell ref="G41:G42"/>
    <mergeCell ref="H41:H42"/>
    <mergeCell ref="I41:I42"/>
    <mergeCell ref="B39:B40"/>
    <mergeCell ref="C39:C40"/>
    <mergeCell ref="D39:D40"/>
    <mergeCell ref="E39:E40"/>
    <mergeCell ref="F39:F40"/>
    <mergeCell ref="G39:G40"/>
    <mergeCell ref="H43:H44"/>
    <mergeCell ref="I43:I44"/>
    <mergeCell ref="G35:I35"/>
    <mergeCell ref="J35:L35"/>
    <mergeCell ref="M35:O35"/>
    <mergeCell ref="C46:O46"/>
    <mergeCell ref="C47:O47"/>
    <mergeCell ref="G49:I49"/>
    <mergeCell ref="J49:L49"/>
    <mergeCell ref="M49:O49"/>
    <mergeCell ref="B43:B44"/>
    <mergeCell ref="C43:C44"/>
    <mergeCell ref="D43:D44"/>
    <mergeCell ref="E43:E44"/>
    <mergeCell ref="F43:F44"/>
    <mergeCell ref="G43:G44"/>
    <mergeCell ref="B41:B42"/>
    <mergeCell ref="C41:C42"/>
    <mergeCell ref="AH49:AJ49"/>
    <mergeCell ref="AK49:AM49"/>
    <mergeCell ref="B50:I50"/>
    <mergeCell ref="J50:AN50"/>
    <mergeCell ref="B52:B53"/>
    <mergeCell ref="C52:C53"/>
    <mergeCell ref="D52:D53"/>
    <mergeCell ref="E52:E53"/>
    <mergeCell ref="F52:F53"/>
    <mergeCell ref="G52:G53"/>
    <mergeCell ref="P49:R49"/>
    <mergeCell ref="S49:U49"/>
    <mergeCell ref="V49:X49"/>
    <mergeCell ref="Y49:AA49"/>
    <mergeCell ref="AB49:AD49"/>
    <mergeCell ref="AE49:AG49"/>
    <mergeCell ref="H52:H53"/>
    <mergeCell ref="I52:I53"/>
    <mergeCell ref="B54:B55"/>
    <mergeCell ref="C54:C55"/>
    <mergeCell ref="D54:D55"/>
    <mergeCell ref="E54:E55"/>
    <mergeCell ref="F54:F55"/>
    <mergeCell ref="G54:G55"/>
    <mergeCell ref="H54:H55"/>
    <mergeCell ref="I54:I55"/>
    <mergeCell ref="H56:H57"/>
    <mergeCell ref="I56:I57"/>
    <mergeCell ref="C59:O59"/>
    <mergeCell ref="C60:O60"/>
    <mergeCell ref="G62:I62"/>
    <mergeCell ref="J62:L62"/>
    <mergeCell ref="M62:O62"/>
    <mergeCell ref="B56:B57"/>
    <mergeCell ref="C56:C57"/>
    <mergeCell ref="D56:D57"/>
    <mergeCell ref="E56:E57"/>
    <mergeCell ref="F56:F57"/>
    <mergeCell ref="G56:G57"/>
    <mergeCell ref="AH62:AJ62"/>
    <mergeCell ref="AK62:AM62"/>
    <mergeCell ref="B63:I63"/>
    <mergeCell ref="J63:AN63"/>
    <mergeCell ref="B65:B66"/>
    <mergeCell ref="C65:C66"/>
    <mergeCell ref="D65:D66"/>
    <mergeCell ref="E65:E66"/>
    <mergeCell ref="F65:F66"/>
    <mergeCell ref="G65:G66"/>
    <mergeCell ref="P62:R62"/>
    <mergeCell ref="S62:U62"/>
    <mergeCell ref="V62:X62"/>
    <mergeCell ref="Y62:AA62"/>
    <mergeCell ref="AB62:AD62"/>
    <mergeCell ref="AE62:AG62"/>
    <mergeCell ref="H65:H66"/>
    <mergeCell ref="I65:I66"/>
    <mergeCell ref="B67:B68"/>
    <mergeCell ref="C67:C68"/>
    <mergeCell ref="D67:D68"/>
    <mergeCell ref="E67:E68"/>
    <mergeCell ref="F67:F68"/>
    <mergeCell ref="G67:G68"/>
    <mergeCell ref="H67:H68"/>
    <mergeCell ref="I67:I68"/>
    <mergeCell ref="H69:H70"/>
    <mergeCell ref="I69:I70"/>
    <mergeCell ref="B71:B72"/>
    <mergeCell ref="C71:C72"/>
    <mergeCell ref="D71:D72"/>
    <mergeCell ref="E71:E72"/>
    <mergeCell ref="F71:F72"/>
    <mergeCell ref="G71:G72"/>
    <mergeCell ref="H71:H72"/>
    <mergeCell ref="I71:I72"/>
    <mergeCell ref="B69:B70"/>
    <mergeCell ref="C69:C70"/>
    <mergeCell ref="D69:D70"/>
    <mergeCell ref="E69:E70"/>
    <mergeCell ref="F69:F70"/>
    <mergeCell ref="G69:G70"/>
    <mergeCell ref="H73:H74"/>
    <mergeCell ref="I73:I74"/>
    <mergeCell ref="B75:B76"/>
    <mergeCell ref="C75:C76"/>
    <mergeCell ref="D75:D76"/>
    <mergeCell ref="E75:E76"/>
    <mergeCell ref="F75:F76"/>
    <mergeCell ref="G75:G76"/>
    <mergeCell ref="H75:H76"/>
    <mergeCell ref="I75:I76"/>
    <mergeCell ref="B73:B74"/>
    <mergeCell ref="C73:C74"/>
    <mergeCell ref="D73:D74"/>
    <mergeCell ref="E73:E74"/>
    <mergeCell ref="F73:F74"/>
    <mergeCell ref="G73:G74"/>
    <mergeCell ref="H77:H78"/>
    <mergeCell ref="I77:I78"/>
    <mergeCell ref="B79:B80"/>
    <mergeCell ref="C79:C80"/>
    <mergeCell ref="D79:D80"/>
    <mergeCell ref="E79:E80"/>
    <mergeCell ref="F79:F80"/>
    <mergeCell ref="G79:G80"/>
    <mergeCell ref="H79:H80"/>
    <mergeCell ref="I79:I80"/>
    <mergeCell ref="B77:B78"/>
    <mergeCell ref="C77:C78"/>
    <mergeCell ref="D77:D78"/>
    <mergeCell ref="E77:E78"/>
    <mergeCell ref="F77:F78"/>
    <mergeCell ref="G77:G78"/>
    <mergeCell ref="V85:X85"/>
    <mergeCell ref="Y85:AA85"/>
    <mergeCell ref="AB85:AD85"/>
    <mergeCell ref="AE85:AG85"/>
    <mergeCell ref="AH85:AJ85"/>
    <mergeCell ref="AK85:AM85"/>
    <mergeCell ref="C83:O83"/>
    <mergeCell ref="G85:I85"/>
    <mergeCell ref="J85:L85"/>
    <mergeCell ref="M85:O85"/>
    <mergeCell ref="P85:R85"/>
    <mergeCell ref="S85:U85"/>
    <mergeCell ref="B86:I86"/>
    <mergeCell ref="J86:AN86"/>
    <mergeCell ref="B88:B89"/>
    <mergeCell ref="C88:C89"/>
    <mergeCell ref="D88:D89"/>
    <mergeCell ref="E88:E89"/>
    <mergeCell ref="F88:F89"/>
    <mergeCell ref="G88:G89"/>
    <mergeCell ref="H88:H89"/>
    <mergeCell ref="I88:I89"/>
    <mergeCell ref="C95:O95"/>
    <mergeCell ref="C96:O96"/>
    <mergeCell ref="G98:I98"/>
    <mergeCell ref="J98:L98"/>
    <mergeCell ref="M98:O98"/>
    <mergeCell ref="P98:R98"/>
    <mergeCell ref="H90:H91"/>
    <mergeCell ref="I90:I91"/>
    <mergeCell ref="B92:B93"/>
    <mergeCell ref="C92:C93"/>
    <mergeCell ref="D92:D93"/>
    <mergeCell ref="E92:E93"/>
    <mergeCell ref="F92:F93"/>
    <mergeCell ref="G92:G93"/>
    <mergeCell ref="H92:H93"/>
    <mergeCell ref="I92:I93"/>
    <mergeCell ref="B90:B91"/>
    <mergeCell ref="C90:C91"/>
    <mergeCell ref="D90:D91"/>
    <mergeCell ref="E90:E91"/>
    <mergeCell ref="F90:F91"/>
    <mergeCell ref="G90:G91"/>
    <mergeCell ref="AK98:AM98"/>
    <mergeCell ref="B101:B102"/>
    <mergeCell ref="C101:C102"/>
    <mergeCell ref="D101:D102"/>
    <mergeCell ref="E101:E102"/>
    <mergeCell ref="F101:F102"/>
    <mergeCell ref="G101:G102"/>
    <mergeCell ref="H101:H102"/>
    <mergeCell ref="S98:U98"/>
    <mergeCell ref="V98:X98"/>
    <mergeCell ref="Y98:AA98"/>
    <mergeCell ref="AB98:AD98"/>
    <mergeCell ref="AE98:AG98"/>
    <mergeCell ref="AH98:AJ98"/>
    <mergeCell ref="I101:I102"/>
    <mergeCell ref="B103:B104"/>
    <mergeCell ref="C103:C104"/>
    <mergeCell ref="D103:D104"/>
    <mergeCell ref="E103:E104"/>
    <mergeCell ref="F103:F104"/>
    <mergeCell ref="G103:G104"/>
    <mergeCell ref="H103:H104"/>
    <mergeCell ref="I103:I104"/>
    <mergeCell ref="C110:O110"/>
    <mergeCell ref="C111:O111"/>
    <mergeCell ref="G113:I113"/>
    <mergeCell ref="J113:L113"/>
    <mergeCell ref="M113:O113"/>
    <mergeCell ref="P113:R113"/>
    <mergeCell ref="H105:H106"/>
    <mergeCell ref="I105:I106"/>
    <mergeCell ref="B107:B108"/>
    <mergeCell ref="C107:C108"/>
    <mergeCell ref="D107:D108"/>
    <mergeCell ref="E107:E108"/>
    <mergeCell ref="F107:F108"/>
    <mergeCell ref="G107:G108"/>
    <mergeCell ref="H107:H108"/>
    <mergeCell ref="I107:I108"/>
    <mergeCell ref="B105:B106"/>
    <mergeCell ref="C105:C106"/>
    <mergeCell ref="D105:D106"/>
    <mergeCell ref="E105:E106"/>
    <mergeCell ref="F105:F106"/>
    <mergeCell ref="G105:G106"/>
    <mergeCell ref="AK113:AM113"/>
    <mergeCell ref="B114:I114"/>
    <mergeCell ref="J114:AN114"/>
    <mergeCell ref="B116:B117"/>
    <mergeCell ref="C116:C117"/>
    <mergeCell ref="D116:D117"/>
    <mergeCell ref="E116:E117"/>
    <mergeCell ref="F116:F117"/>
    <mergeCell ref="G116:G117"/>
    <mergeCell ref="H116:H117"/>
    <mergeCell ref="S113:U113"/>
    <mergeCell ref="V113:X113"/>
    <mergeCell ref="Y113:AA113"/>
    <mergeCell ref="AB113:AD113"/>
    <mergeCell ref="AE113:AG113"/>
    <mergeCell ref="AH113:AJ113"/>
    <mergeCell ref="I116:I117"/>
    <mergeCell ref="B118:B119"/>
    <mergeCell ref="C118:C119"/>
    <mergeCell ref="D118:D119"/>
    <mergeCell ref="E118:E119"/>
    <mergeCell ref="F118:F119"/>
    <mergeCell ref="G118:G119"/>
    <mergeCell ref="H118:H119"/>
    <mergeCell ref="I118:I119"/>
    <mergeCell ref="H120:H121"/>
    <mergeCell ref="I120:I121"/>
    <mergeCell ref="C123:O123"/>
    <mergeCell ref="C124:O124"/>
    <mergeCell ref="G126:I126"/>
    <mergeCell ref="J126:L126"/>
    <mergeCell ref="M126:O126"/>
    <mergeCell ref="B120:B121"/>
    <mergeCell ref="C120:C121"/>
    <mergeCell ref="D120:D121"/>
    <mergeCell ref="E120:E121"/>
    <mergeCell ref="F120:F121"/>
    <mergeCell ref="G120:G121"/>
    <mergeCell ref="AH126:AJ126"/>
    <mergeCell ref="AK126:AM126"/>
    <mergeCell ref="B127:I127"/>
    <mergeCell ref="J127:AN127"/>
    <mergeCell ref="B129:B130"/>
    <mergeCell ref="C129:C130"/>
    <mergeCell ref="D129:D130"/>
    <mergeCell ref="E129:E130"/>
    <mergeCell ref="F129:F130"/>
    <mergeCell ref="G129:G130"/>
    <mergeCell ref="P126:R126"/>
    <mergeCell ref="S126:U126"/>
    <mergeCell ref="V126:X126"/>
    <mergeCell ref="Y126:AA126"/>
    <mergeCell ref="AB126:AD126"/>
    <mergeCell ref="AE126:AG126"/>
    <mergeCell ref="H129:H130"/>
    <mergeCell ref="I129:I130"/>
    <mergeCell ref="B131:B132"/>
    <mergeCell ref="C131:C132"/>
    <mergeCell ref="D131:D132"/>
    <mergeCell ref="E131:E132"/>
    <mergeCell ref="F131:F132"/>
    <mergeCell ref="G131:G132"/>
    <mergeCell ref="H131:H132"/>
    <mergeCell ref="I131:I132"/>
    <mergeCell ref="H133:H134"/>
    <mergeCell ref="I133:I134"/>
    <mergeCell ref="B135:B136"/>
    <mergeCell ref="C135:C136"/>
    <mergeCell ref="D135:D136"/>
    <mergeCell ref="E135:E136"/>
    <mergeCell ref="F135:F136"/>
    <mergeCell ref="G135:G136"/>
    <mergeCell ref="H135:H136"/>
    <mergeCell ref="I135:I136"/>
    <mergeCell ref="B133:B134"/>
    <mergeCell ref="C133:C134"/>
    <mergeCell ref="D133:D134"/>
    <mergeCell ref="E133:E134"/>
    <mergeCell ref="F133:F134"/>
    <mergeCell ref="G133:G134"/>
    <mergeCell ref="H137:H138"/>
    <mergeCell ref="I137:I138"/>
    <mergeCell ref="C140:O140"/>
    <mergeCell ref="C141:O141"/>
    <mergeCell ref="G143:I143"/>
    <mergeCell ref="J143:L143"/>
    <mergeCell ref="M143:O143"/>
    <mergeCell ref="B137:B138"/>
    <mergeCell ref="C137:C138"/>
    <mergeCell ref="D137:D138"/>
    <mergeCell ref="E137:E138"/>
    <mergeCell ref="F137:F138"/>
    <mergeCell ref="G137:G138"/>
    <mergeCell ref="AH143:AJ143"/>
    <mergeCell ref="AK143:AM143"/>
    <mergeCell ref="B144:I144"/>
    <mergeCell ref="J144:AN144"/>
    <mergeCell ref="B146:B147"/>
    <mergeCell ref="C146:C147"/>
    <mergeCell ref="D146:D147"/>
    <mergeCell ref="E146:E147"/>
    <mergeCell ref="F146:F147"/>
    <mergeCell ref="G146:G147"/>
    <mergeCell ref="P143:R143"/>
    <mergeCell ref="S143:U143"/>
    <mergeCell ref="V143:X143"/>
    <mergeCell ref="Y143:AA143"/>
    <mergeCell ref="AB143:AD143"/>
    <mergeCell ref="AE143:AG143"/>
    <mergeCell ref="H146:H147"/>
    <mergeCell ref="I146:I147"/>
    <mergeCell ref="B148:B149"/>
    <mergeCell ref="C148:C149"/>
    <mergeCell ref="D148:D149"/>
    <mergeCell ref="E148:E149"/>
    <mergeCell ref="F148:F149"/>
    <mergeCell ref="G148:G149"/>
    <mergeCell ref="H148:H149"/>
    <mergeCell ref="I148:I149"/>
    <mergeCell ref="H150:H151"/>
    <mergeCell ref="I150:I151"/>
    <mergeCell ref="B152:B153"/>
    <mergeCell ref="C152:C153"/>
    <mergeCell ref="D152:D153"/>
    <mergeCell ref="E152:E153"/>
    <mergeCell ref="F152:F153"/>
    <mergeCell ref="G152:G153"/>
    <mergeCell ref="H152:H153"/>
    <mergeCell ref="I152:I153"/>
    <mergeCell ref="B150:B151"/>
    <mergeCell ref="C150:C151"/>
    <mergeCell ref="D150:D151"/>
    <mergeCell ref="E150:E151"/>
    <mergeCell ref="F150:F151"/>
    <mergeCell ref="G150:G151"/>
    <mergeCell ref="H154:H155"/>
    <mergeCell ref="I154:I155"/>
    <mergeCell ref="C157:O157"/>
    <mergeCell ref="C158:O158"/>
    <mergeCell ref="G160:I160"/>
    <mergeCell ref="J160:L160"/>
    <mergeCell ref="M160:O160"/>
    <mergeCell ref="B154:B155"/>
    <mergeCell ref="C154:C155"/>
    <mergeCell ref="D154:D155"/>
    <mergeCell ref="E154:E155"/>
    <mergeCell ref="F154:F155"/>
    <mergeCell ref="G154:G155"/>
    <mergeCell ref="AH160:AJ160"/>
    <mergeCell ref="AK160:AM160"/>
    <mergeCell ref="B161:I161"/>
    <mergeCell ref="J161:AN161"/>
    <mergeCell ref="B163:B164"/>
    <mergeCell ref="C163:C164"/>
    <mergeCell ref="D163:D164"/>
    <mergeCell ref="E163:E164"/>
    <mergeCell ref="F163:F164"/>
    <mergeCell ref="G163:G164"/>
    <mergeCell ref="P160:R160"/>
    <mergeCell ref="S160:U160"/>
    <mergeCell ref="V160:X160"/>
    <mergeCell ref="Y160:AA160"/>
    <mergeCell ref="AB160:AD160"/>
    <mergeCell ref="AE160:AG160"/>
    <mergeCell ref="H163:H164"/>
    <mergeCell ref="I163:I164"/>
    <mergeCell ref="B165:B166"/>
    <mergeCell ref="C165:C166"/>
    <mergeCell ref="D165:D166"/>
    <mergeCell ref="E165:E166"/>
    <mergeCell ref="F165:F166"/>
    <mergeCell ref="G165:G166"/>
    <mergeCell ref="H165:H166"/>
    <mergeCell ref="I165:I166"/>
    <mergeCell ref="C172:O172"/>
    <mergeCell ref="C173:O173"/>
    <mergeCell ref="G175:I175"/>
    <mergeCell ref="J175:L175"/>
    <mergeCell ref="M175:O175"/>
    <mergeCell ref="P175:R175"/>
    <mergeCell ref="H167:H168"/>
    <mergeCell ref="I167:I168"/>
    <mergeCell ref="B169:B170"/>
    <mergeCell ref="C169:C170"/>
    <mergeCell ref="D169:D170"/>
    <mergeCell ref="E169:E170"/>
    <mergeCell ref="F169:F170"/>
    <mergeCell ref="G169:G170"/>
    <mergeCell ref="H169:H170"/>
    <mergeCell ref="I169:I170"/>
    <mergeCell ref="B167:B168"/>
    <mergeCell ref="C167:C168"/>
    <mergeCell ref="D167:D168"/>
    <mergeCell ref="E167:E168"/>
    <mergeCell ref="F167:F168"/>
    <mergeCell ref="G167:G168"/>
    <mergeCell ref="AK175:AM175"/>
    <mergeCell ref="B176:I176"/>
    <mergeCell ref="J176:AN176"/>
    <mergeCell ref="B178:B179"/>
    <mergeCell ref="C178:C179"/>
    <mergeCell ref="D178:D179"/>
    <mergeCell ref="E178:E179"/>
    <mergeCell ref="F178:F179"/>
    <mergeCell ref="G178:G179"/>
    <mergeCell ref="H178:H179"/>
    <mergeCell ref="S175:U175"/>
    <mergeCell ref="V175:X175"/>
    <mergeCell ref="Y175:AA175"/>
    <mergeCell ref="AB175:AD175"/>
    <mergeCell ref="AE175:AG175"/>
    <mergeCell ref="AH175:AJ175"/>
    <mergeCell ref="I178:I179"/>
    <mergeCell ref="B180:B181"/>
    <mergeCell ref="C180:C181"/>
    <mergeCell ref="D180:D181"/>
    <mergeCell ref="E180:E181"/>
    <mergeCell ref="F180:F181"/>
    <mergeCell ref="G180:G181"/>
    <mergeCell ref="H180:H181"/>
    <mergeCell ref="I180:I181"/>
    <mergeCell ref="H182:H183"/>
    <mergeCell ref="I182:I183"/>
    <mergeCell ref="C185:O185"/>
    <mergeCell ref="C186:O186"/>
    <mergeCell ref="G188:I188"/>
    <mergeCell ref="J188:L188"/>
    <mergeCell ref="M188:O188"/>
    <mergeCell ref="B182:B183"/>
    <mergeCell ref="C182:C183"/>
    <mergeCell ref="D182:D183"/>
    <mergeCell ref="E182:E183"/>
    <mergeCell ref="F182:F183"/>
    <mergeCell ref="G182:G183"/>
    <mergeCell ref="AH188:AJ188"/>
    <mergeCell ref="AK188:AM188"/>
    <mergeCell ref="B189:I189"/>
    <mergeCell ref="J189:AN189"/>
    <mergeCell ref="B191:B192"/>
    <mergeCell ref="C191:C192"/>
    <mergeCell ref="D191:D192"/>
    <mergeCell ref="E191:E192"/>
    <mergeCell ref="F191:F192"/>
    <mergeCell ref="G191:G192"/>
    <mergeCell ref="P188:R188"/>
    <mergeCell ref="S188:U188"/>
    <mergeCell ref="V188:X188"/>
    <mergeCell ref="Y188:AA188"/>
    <mergeCell ref="AB188:AD188"/>
    <mergeCell ref="AE188:AG188"/>
    <mergeCell ref="C196:O196"/>
    <mergeCell ref="C197:O197"/>
    <mergeCell ref="G199:I199"/>
    <mergeCell ref="J199:L199"/>
    <mergeCell ref="M199:O199"/>
    <mergeCell ref="P199:R199"/>
    <mergeCell ref="H191:H192"/>
    <mergeCell ref="I191:I192"/>
    <mergeCell ref="B193:B194"/>
    <mergeCell ref="C193:C194"/>
    <mergeCell ref="D193:D194"/>
    <mergeCell ref="E193:E194"/>
    <mergeCell ref="F193:F194"/>
    <mergeCell ref="G193:G194"/>
    <mergeCell ref="H193:H194"/>
    <mergeCell ref="I193:I194"/>
    <mergeCell ref="AK199:AM199"/>
    <mergeCell ref="B200:I200"/>
    <mergeCell ref="J200:AN200"/>
    <mergeCell ref="B202:B203"/>
    <mergeCell ref="C202:C203"/>
    <mergeCell ref="D202:D203"/>
    <mergeCell ref="E202:E203"/>
    <mergeCell ref="F202:F203"/>
    <mergeCell ref="G202:G203"/>
    <mergeCell ref="H202:H203"/>
    <mergeCell ref="S199:U199"/>
    <mergeCell ref="V199:X199"/>
    <mergeCell ref="Y199:AA199"/>
    <mergeCell ref="AB199:AD199"/>
    <mergeCell ref="AE199:AG199"/>
    <mergeCell ref="AH199:AJ199"/>
    <mergeCell ref="I202:I203"/>
    <mergeCell ref="B204:B205"/>
    <mergeCell ref="C204:C205"/>
    <mergeCell ref="D204:D205"/>
    <mergeCell ref="E204:E205"/>
    <mergeCell ref="F204:F205"/>
    <mergeCell ref="G204:G205"/>
    <mergeCell ref="H204:H205"/>
    <mergeCell ref="I204:I205"/>
    <mergeCell ref="H206:H207"/>
    <mergeCell ref="I206:I207"/>
    <mergeCell ref="C209:O209"/>
    <mergeCell ref="C210:O210"/>
    <mergeCell ref="G212:I212"/>
    <mergeCell ref="J212:L212"/>
    <mergeCell ref="M212:O212"/>
    <mergeCell ref="B206:B207"/>
    <mergeCell ref="C206:C207"/>
    <mergeCell ref="D206:D207"/>
    <mergeCell ref="E206:E207"/>
    <mergeCell ref="F206:F207"/>
    <mergeCell ref="G206:G207"/>
    <mergeCell ref="AH212:AJ212"/>
    <mergeCell ref="AK212:AM212"/>
    <mergeCell ref="B213:I213"/>
    <mergeCell ref="J213:AN213"/>
    <mergeCell ref="B215:B216"/>
    <mergeCell ref="C215:C216"/>
    <mergeCell ref="D215:D216"/>
    <mergeCell ref="E215:E216"/>
    <mergeCell ref="F215:F216"/>
    <mergeCell ref="G215:G216"/>
    <mergeCell ref="P212:R212"/>
    <mergeCell ref="S212:U212"/>
    <mergeCell ref="V212:X212"/>
    <mergeCell ref="Y212:AA212"/>
    <mergeCell ref="AB212:AD212"/>
    <mergeCell ref="AE212:AG212"/>
    <mergeCell ref="H215:H216"/>
    <mergeCell ref="I215:I216"/>
    <mergeCell ref="B217:B218"/>
    <mergeCell ref="C217:C218"/>
    <mergeCell ref="D217:D218"/>
    <mergeCell ref="E217:E218"/>
    <mergeCell ref="F217:F218"/>
    <mergeCell ref="G217:G218"/>
    <mergeCell ref="H217:H218"/>
    <mergeCell ref="I217:I218"/>
    <mergeCell ref="H219:H220"/>
    <mergeCell ref="I219:I220"/>
    <mergeCell ref="C222:O222"/>
    <mergeCell ref="C223:O223"/>
    <mergeCell ref="G225:I225"/>
    <mergeCell ref="J225:L225"/>
    <mergeCell ref="M225:O225"/>
    <mergeCell ref="B219:B220"/>
    <mergeCell ref="C219:C220"/>
    <mergeCell ref="D219:D220"/>
    <mergeCell ref="E219:E220"/>
    <mergeCell ref="F219:F220"/>
    <mergeCell ref="G219:G220"/>
    <mergeCell ref="AH225:AJ225"/>
    <mergeCell ref="AK225:AM225"/>
    <mergeCell ref="B226:I226"/>
    <mergeCell ref="J226:AN226"/>
    <mergeCell ref="B228:B229"/>
    <mergeCell ref="C228:C229"/>
    <mergeCell ref="D228:D229"/>
    <mergeCell ref="E228:E229"/>
    <mergeCell ref="F228:F229"/>
    <mergeCell ref="G228:G229"/>
    <mergeCell ref="P225:R225"/>
    <mergeCell ref="S225:U225"/>
    <mergeCell ref="V225:X225"/>
    <mergeCell ref="Y225:AA225"/>
    <mergeCell ref="AB225:AD225"/>
    <mergeCell ref="AE225:AG225"/>
    <mergeCell ref="C233:O233"/>
    <mergeCell ref="C234:O234"/>
    <mergeCell ref="G236:I236"/>
    <mergeCell ref="J236:L236"/>
    <mergeCell ref="M236:O236"/>
    <mergeCell ref="P236:R236"/>
    <mergeCell ref="H228:H229"/>
    <mergeCell ref="I228:I229"/>
    <mergeCell ref="B230:B231"/>
    <mergeCell ref="C230:C231"/>
    <mergeCell ref="D230:D231"/>
    <mergeCell ref="E230:E231"/>
    <mergeCell ref="F230:F231"/>
    <mergeCell ref="G230:G231"/>
    <mergeCell ref="H230:H231"/>
    <mergeCell ref="I230:I231"/>
    <mergeCell ref="AK236:AM236"/>
    <mergeCell ref="B237:I237"/>
    <mergeCell ref="J237:AN237"/>
    <mergeCell ref="B239:B240"/>
    <mergeCell ref="C239:C240"/>
    <mergeCell ref="D239:D240"/>
    <mergeCell ref="E239:E240"/>
    <mergeCell ref="F239:F240"/>
    <mergeCell ref="G239:G240"/>
    <mergeCell ref="H239:H240"/>
    <mergeCell ref="S236:U236"/>
    <mergeCell ref="V236:X236"/>
    <mergeCell ref="Y236:AA236"/>
    <mergeCell ref="AB236:AD236"/>
    <mergeCell ref="AE236:AG236"/>
    <mergeCell ref="AH236:AJ236"/>
    <mergeCell ref="C244:O244"/>
    <mergeCell ref="C245:O245"/>
    <mergeCell ref="G247:I247"/>
    <mergeCell ref="J247:L247"/>
    <mergeCell ref="M247:O247"/>
    <mergeCell ref="P247:R247"/>
    <mergeCell ref="I239:I240"/>
    <mergeCell ref="B241:B242"/>
    <mergeCell ref="C241:C242"/>
    <mergeCell ref="D241:D242"/>
    <mergeCell ref="E241:E242"/>
    <mergeCell ref="F241:F242"/>
    <mergeCell ref="G241:G242"/>
    <mergeCell ref="H241:H242"/>
    <mergeCell ref="I241:I242"/>
    <mergeCell ref="AK247:AM247"/>
    <mergeCell ref="B248:I248"/>
    <mergeCell ref="J248:AN248"/>
    <mergeCell ref="B250:B251"/>
    <mergeCell ref="C250:C251"/>
    <mergeCell ref="D250:D251"/>
    <mergeCell ref="E250:E251"/>
    <mergeCell ref="F250:F251"/>
    <mergeCell ref="G250:G251"/>
    <mergeCell ref="H250:H251"/>
    <mergeCell ref="S247:U247"/>
    <mergeCell ref="V247:X247"/>
    <mergeCell ref="Y247:AA247"/>
    <mergeCell ref="AB247:AD247"/>
    <mergeCell ref="AE247:AG247"/>
    <mergeCell ref="AH247:AJ247"/>
    <mergeCell ref="C255:O255"/>
    <mergeCell ref="C256:O256"/>
    <mergeCell ref="G258:I258"/>
    <mergeCell ref="J258:L258"/>
    <mergeCell ref="M258:O258"/>
    <mergeCell ref="P258:R258"/>
    <mergeCell ref="I250:I251"/>
    <mergeCell ref="B252:B253"/>
    <mergeCell ref="C252:C253"/>
    <mergeCell ref="D252:D253"/>
    <mergeCell ref="E252:E253"/>
    <mergeCell ref="F252:F253"/>
    <mergeCell ref="G252:G253"/>
    <mergeCell ref="H252:H253"/>
    <mergeCell ref="I252:I253"/>
    <mergeCell ref="AK258:AM258"/>
    <mergeCell ref="B259:I259"/>
    <mergeCell ref="J259:AN259"/>
    <mergeCell ref="B261:B262"/>
    <mergeCell ref="C261:C262"/>
    <mergeCell ref="D261:D262"/>
    <mergeCell ref="E261:E262"/>
    <mergeCell ref="F261:F262"/>
    <mergeCell ref="G261:G262"/>
    <mergeCell ref="H261:H262"/>
    <mergeCell ref="S258:U258"/>
    <mergeCell ref="V258:X258"/>
    <mergeCell ref="Y258:AA258"/>
    <mergeCell ref="AB258:AD258"/>
    <mergeCell ref="AE258:AG258"/>
    <mergeCell ref="AH258:AJ258"/>
    <mergeCell ref="I261:I262"/>
    <mergeCell ref="B263:B264"/>
    <mergeCell ref="C263:C264"/>
    <mergeCell ref="D263:D264"/>
    <mergeCell ref="E263:E264"/>
    <mergeCell ref="F263:F264"/>
    <mergeCell ref="G263:G264"/>
    <mergeCell ref="H263:H264"/>
    <mergeCell ref="I263:I264"/>
    <mergeCell ref="C270:O270"/>
    <mergeCell ref="C271:O271"/>
    <mergeCell ref="G273:I273"/>
    <mergeCell ref="J273:L273"/>
    <mergeCell ref="M273:O273"/>
    <mergeCell ref="P273:R273"/>
    <mergeCell ref="H265:H266"/>
    <mergeCell ref="I265:I266"/>
    <mergeCell ref="B267:B268"/>
    <mergeCell ref="C267:C268"/>
    <mergeCell ref="D267:D268"/>
    <mergeCell ref="E267:E268"/>
    <mergeCell ref="F267:F268"/>
    <mergeCell ref="G267:G268"/>
    <mergeCell ref="H267:H268"/>
    <mergeCell ref="I267:I268"/>
    <mergeCell ref="B265:B266"/>
    <mergeCell ref="C265:C266"/>
    <mergeCell ref="D265:D266"/>
    <mergeCell ref="E265:E266"/>
    <mergeCell ref="F265:F266"/>
    <mergeCell ref="G265:G266"/>
    <mergeCell ref="AK273:AM273"/>
    <mergeCell ref="B274:I274"/>
    <mergeCell ref="J274:AN274"/>
    <mergeCell ref="B276:B277"/>
    <mergeCell ref="C276:C277"/>
    <mergeCell ref="D276:D277"/>
    <mergeCell ref="E276:E277"/>
    <mergeCell ref="F276:F277"/>
    <mergeCell ref="G276:G277"/>
    <mergeCell ref="H276:H277"/>
    <mergeCell ref="S273:U273"/>
    <mergeCell ref="V273:X273"/>
    <mergeCell ref="Y273:AA273"/>
    <mergeCell ref="AB273:AD273"/>
    <mergeCell ref="AE273:AG273"/>
    <mergeCell ref="AH273:AJ273"/>
    <mergeCell ref="C281:O281"/>
    <mergeCell ref="C282:O282"/>
    <mergeCell ref="G284:I284"/>
    <mergeCell ref="J284:L284"/>
    <mergeCell ref="M284:O284"/>
    <mergeCell ref="P284:R284"/>
    <mergeCell ref="I276:I277"/>
    <mergeCell ref="B278:B279"/>
    <mergeCell ref="C278:C279"/>
    <mergeCell ref="D278:D279"/>
    <mergeCell ref="E278:E279"/>
    <mergeCell ref="F278:F279"/>
    <mergeCell ref="G278:G279"/>
    <mergeCell ref="H278:H279"/>
    <mergeCell ref="I278:I279"/>
    <mergeCell ref="AK284:AM284"/>
    <mergeCell ref="B285:I285"/>
    <mergeCell ref="J285:AN285"/>
    <mergeCell ref="B287:B288"/>
    <mergeCell ref="C287:C288"/>
    <mergeCell ref="D287:D288"/>
    <mergeCell ref="E287:E288"/>
    <mergeCell ref="F287:F288"/>
    <mergeCell ref="G287:G288"/>
    <mergeCell ref="H287:H288"/>
    <mergeCell ref="S284:U284"/>
    <mergeCell ref="V284:X284"/>
    <mergeCell ref="Y284:AA284"/>
    <mergeCell ref="AB284:AD284"/>
    <mergeCell ref="AE284:AG284"/>
    <mergeCell ref="AH284:AJ284"/>
    <mergeCell ref="I287:I288"/>
    <mergeCell ref="B289:B290"/>
    <mergeCell ref="C289:C290"/>
    <mergeCell ref="D289:D290"/>
    <mergeCell ref="E289:E290"/>
    <mergeCell ref="F289:F290"/>
    <mergeCell ref="G289:G290"/>
    <mergeCell ref="H289:H290"/>
    <mergeCell ref="I289:I290"/>
    <mergeCell ref="H291:H292"/>
    <mergeCell ref="I291:I292"/>
    <mergeCell ref="B293:B294"/>
    <mergeCell ref="C293:C294"/>
    <mergeCell ref="D293:D294"/>
    <mergeCell ref="E293:E294"/>
    <mergeCell ref="F293:F294"/>
    <mergeCell ref="G293:G294"/>
    <mergeCell ref="H293:H294"/>
    <mergeCell ref="I293:I294"/>
    <mergeCell ref="B291:B292"/>
    <mergeCell ref="C291:C292"/>
    <mergeCell ref="D291:D292"/>
    <mergeCell ref="E291:E292"/>
    <mergeCell ref="F291:F292"/>
    <mergeCell ref="G291:G292"/>
    <mergeCell ref="H295:H296"/>
    <mergeCell ref="I295:I296"/>
    <mergeCell ref="A348:AN348"/>
    <mergeCell ref="A349:AN349"/>
    <mergeCell ref="B299:B300"/>
    <mergeCell ref="C299:C300"/>
    <mergeCell ref="D299:D300"/>
    <mergeCell ref="E299:E300"/>
    <mergeCell ref="F299:F300"/>
    <mergeCell ref="G299:G300"/>
    <mergeCell ref="B297:B298"/>
    <mergeCell ref="C297:C298"/>
    <mergeCell ref="D297:D298"/>
    <mergeCell ref="E297:E298"/>
    <mergeCell ref="F297:F298"/>
    <mergeCell ref="G297:G298"/>
    <mergeCell ref="H297:H298"/>
    <mergeCell ref="I297:I298"/>
    <mergeCell ref="B295:B296"/>
    <mergeCell ref="C295:C296"/>
    <mergeCell ref="D295:D296"/>
    <mergeCell ref="E295:E296"/>
    <mergeCell ref="F295:F296"/>
    <mergeCell ref="G295:G296"/>
    <mergeCell ref="H299:H300"/>
    <mergeCell ref="I299:I300"/>
    <mergeCell ref="A347:AN347"/>
    <mergeCell ref="AB306:AD306"/>
    <mergeCell ref="AE306:AG306"/>
    <mergeCell ref="AH306:AJ306"/>
    <mergeCell ref="AK306:AM306"/>
    <mergeCell ref="B307:I307"/>
    <mergeCell ref="J307:AN307"/>
    <mergeCell ref="B317:B318"/>
  </mergeCells>
  <dataValidations count="1">
    <dataValidation type="textLength" operator="lessThanOrEqual" allowBlank="1" showInputMessage="1" showErrorMessage="1" sqref="AN250:AN252 AN228:AN231 AN191:AN194 AN287:AN291 AN129:AN138 AN342:AN346 AN241:AN242 AN9:AN14 AN261:AN268 AN178:AN183 AN52:AN57 AN276:AN279 AN146:AN155 AN215:AN220 AN88:AN93 AN120:AN121 AN116:AN118 AN163:AN170 AN239 AN37:AN44 AN293:AN302 AN65:AN80 AN21:AN30 AN101:AN108 AN202:AN207 AN309:AN335" xr:uid="{00000000-0002-0000-0400-000000000000}">
      <formula1>875</formula1>
    </dataValidation>
  </dataValidations>
  <pageMargins left="0.39370078740157483" right="0.39370078740157483" top="0.15748031496062992" bottom="0.47244094488188981" header="0.31496062992125984" footer="0.23622047244094491"/>
  <pageSetup paperSize="8" scale="59" fitToHeight="35" orientation="landscape" cellComments="asDisplayed" r:id="rId1"/>
  <headerFooter>
    <oddFooter>&amp;C&amp;P</oddFooter>
  </headerFooter>
  <rowBreaks count="14" manualBreakCount="14">
    <brk id="31" max="39" man="1"/>
    <brk id="58" max="39" man="1"/>
    <brk id="80" max="39" man="1"/>
    <brk id="108" max="39" man="1"/>
    <brk id="122" max="39" man="1"/>
    <brk id="139" max="39" man="1"/>
    <brk id="156" max="39" man="1"/>
    <brk id="184" max="39" man="1"/>
    <brk id="208" max="39" man="1"/>
    <brk id="232" max="39" man="1"/>
    <brk id="254" max="39" man="1"/>
    <brk id="280" max="39" man="1"/>
    <brk id="302" max="39" man="1"/>
    <brk id="328"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DDE13-A148-4D1C-BFC7-4655B2401225}">
  <sheetPr>
    <pageSetUpPr fitToPage="1"/>
  </sheetPr>
  <dimension ref="A1:C16"/>
  <sheetViews>
    <sheetView view="pageBreakPreview" zoomScaleNormal="100" zoomScaleSheetLayoutView="100" workbookViewId="0">
      <selection activeCell="D4" sqref="D4"/>
    </sheetView>
  </sheetViews>
  <sheetFormatPr defaultColWidth="9.140625" defaultRowHeight="15"/>
  <cols>
    <col min="1" max="1" width="64.28515625" style="24" customWidth="1"/>
    <col min="2" max="2" width="77.85546875" style="24" customWidth="1"/>
    <col min="3" max="3" width="56.42578125" style="24" customWidth="1"/>
    <col min="4" max="16384" width="9.140625" style="24"/>
  </cols>
  <sheetData>
    <row r="1" spans="1:3" ht="18.75">
      <c r="A1" s="601" t="s">
        <v>462</v>
      </c>
      <c r="B1" s="601"/>
    </row>
    <row r="2" spans="1:3" s="48" customFormat="1" ht="73.5" customHeight="1">
      <c r="A2" s="602" t="s">
        <v>453</v>
      </c>
      <c r="B2" s="602"/>
      <c r="C2" s="53"/>
    </row>
    <row r="3" spans="1:3" ht="15.75" thickBot="1"/>
    <row r="4" spans="1:3" ht="43.5" thickBot="1">
      <c r="A4" s="49" t="s">
        <v>454</v>
      </c>
      <c r="B4" s="49" t="s">
        <v>455</v>
      </c>
    </row>
    <row r="5" spans="1:3" ht="15.75" thickBot="1">
      <c r="A5" s="50" t="s">
        <v>456</v>
      </c>
      <c r="B5" s="157">
        <v>7309</v>
      </c>
    </row>
    <row r="6" spans="1:3" ht="15.75" thickBot="1">
      <c r="A6" s="50" t="s">
        <v>457</v>
      </c>
      <c r="B6" s="157">
        <v>4261</v>
      </c>
    </row>
    <row r="7" spans="1:3" ht="30.75" thickBot="1">
      <c r="A7" s="50" t="s">
        <v>458</v>
      </c>
      <c r="B7" s="157">
        <v>2501</v>
      </c>
    </row>
    <row r="8" spans="1:3" ht="15.75" thickBot="1">
      <c r="A8" s="50" t="s">
        <v>459</v>
      </c>
      <c r="B8" s="157">
        <v>2092</v>
      </c>
    </row>
    <row r="9" spans="1:3" ht="15.75" thickBot="1">
      <c r="A9" s="51" t="s">
        <v>460</v>
      </c>
      <c r="B9" s="52" t="s">
        <v>461</v>
      </c>
    </row>
    <row r="11" spans="1:3">
      <c r="A11" s="19"/>
    </row>
    <row r="12" spans="1:3">
      <c r="A12" s="25"/>
    </row>
    <row r="13" spans="1:3">
      <c r="A13" s="25"/>
    </row>
    <row r="14" spans="1:3">
      <c r="A14" s="25"/>
    </row>
    <row r="15" spans="1:3">
      <c r="A15" s="25"/>
    </row>
    <row r="16" spans="1:3">
      <c r="A16" s="25"/>
    </row>
  </sheetData>
  <mergeCells count="2">
    <mergeCell ref="A1:B1"/>
    <mergeCell ref="A2:B2"/>
  </mergeCells>
  <pageMargins left="0.35433070866141736" right="0.23622047244094491" top="0.74803149606299213" bottom="0.74803149606299213" header="0.31496062992125984" footer="0.31496062992125984"/>
  <pageSetup paperSize="9" scale="99" fitToHeight="0" orientation="landscape" cellComments="asDisplayed"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2047-FA89-40C7-972F-66D2746399C9}">
  <sheetPr>
    <pageSetUpPr fitToPage="1"/>
  </sheetPr>
  <dimension ref="A1:AG315"/>
  <sheetViews>
    <sheetView view="pageBreakPreview" zoomScale="96" zoomScaleNormal="85" zoomScaleSheetLayoutView="96" workbookViewId="0">
      <selection activeCell="B8" sqref="B8:B9"/>
    </sheetView>
  </sheetViews>
  <sheetFormatPr defaultRowHeight="12.75"/>
  <cols>
    <col min="1" max="1" width="13.28515625" style="7" customWidth="1"/>
    <col min="2" max="2" width="30.42578125" style="7" customWidth="1"/>
    <col min="3" max="3" width="11.5703125" style="7" customWidth="1"/>
    <col min="4" max="6" width="9.140625" style="7"/>
    <col min="7" max="8" width="6.7109375" style="7" customWidth="1"/>
    <col min="9" max="12" width="9.140625" style="257"/>
    <col min="13" max="24" width="9.140625" style="257" customWidth="1"/>
    <col min="25" max="25" width="9.42578125" style="257" customWidth="1"/>
    <col min="26" max="26" width="10.140625" style="257" customWidth="1"/>
    <col min="27" max="29" width="9.140625" style="61"/>
    <col min="30" max="30" width="9.85546875" style="7" bestFit="1" customWidth="1"/>
    <col min="31" max="32" width="9.140625" style="7"/>
    <col min="33" max="33" width="9.140625" style="131" customWidth="1"/>
    <col min="34" max="255" width="9.140625" style="131"/>
    <col min="256" max="256" width="10.7109375" style="131" customWidth="1"/>
    <col min="257" max="257" width="30.42578125" style="131" customWidth="1"/>
    <col min="258" max="258" width="11.5703125" style="131" customWidth="1"/>
    <col min="259" max="267" width="9.140625" style="131"/>
    <col min="268" max="281" width="0" style="131" hidden="1" customWidth="1"/>
    <col min="282" max="511" width="9.140625" style="131"/>
    <col min="512" max="512" width="10.7109375" style="131" customWidth="1"/>
    <col min="513" max="513" width="30.42578125" style="131" customWidth="1"/>
    <col min="514" max="514" width="11.5703125" style="131" customWidth="1"/>
    <col min="515" max="523" width="9.140625" style="131"/>
    <col min="524" max="537" width="0" style="131" hidden="1" customWidth="1"/>
    <col min="538" max="767" width="9.140625" style="131"/>
    <col min="768" max="768" width="10.7109375" style="131" customWidth="1"/>
    <col min="769" max="769" width="30.42578125" style="131" customWidth="1"/>
    <col min="770" max="770" width="11.5703125" style="131" customWidth="1"/>
    <col min="771" max="779" width="9.140625" style="131"/>
    <col min="780" max="793" width="0" style="131" hidden="1" customWidth="1"/>
    <col min="794" max="1023" width="9.140625" style="131"/>
    <col min="1024" max="1024" width="10.7109375" style="131" customWidth="1"/>
    <col min="1025" max="1025" width="30.42578125" style="131" customWidth="1"/>
    <col min="1026" max="1026" width="11.5703125" style="131" customWidth="1"/>
    <col min="1027" max="1035" width="9.140625" style="131"/>
    <col min="1036" max="1049" width="0" style="131" hidden="1" customWidth="1"/>
    <col min="1050" max="1279" width="9.140625" style="131"/>
    <col min="1280" max="1280" width="10.7109375" style="131" customWidth="1"/>
    <col min="1281" max="1281" width="30.42578125" style="131" customWidth="1"/>
    <col min="1282" max="1282" width="11.5703125" style="131" customWidth="1"/>
    <col min="1283" max="1291" width="9.140625" style="131"/>
    <col min="1292" max="1305" width="0" style="131" hidden="1" customWidth="1"/>
    <col min="1306" max="1535" width="9.140625" style="131"/>
    <col min="1536" max="1536" width="10.7109375" style="131" customWidth="1"/>
    <col min="1537" max="1537" width="30.42578125" style="131" customWidth="1"/>
    <col min="1538" max="1538" width="11.5703125" style="131" customWidth="1"/>
    <col min="1539" max="1547" width="9.140625" style="131"/>
    <col min="1548" max="1561" width="0" style="131" hidden="1" customWidth="1"/>
    <col min="1562" max="1791" width="9.140625" style="131"/>
    <col min="1792" max="1792" width="10.7109375" style="131" customWidth="1"/>
    <col min="1793" max="1793" width="30.42578125" style="131" customWidth="1"/>
    <col min="1794" max="1794" width="11.5703125" style="131" customWidth="1"/>
    <col min="1795" max="1803" width="9.140625" style="131"/>
    <col min="1804" max="1817" width="0" style="131" hidden="1" customWidth="1"/>
    <col min="1818" max="2047" width="9.140625" style="131"/>
    <col min="2048" max="2048" width="10.7109375" style="131" customWidth="1"/>
    <col min="2049" max="2049" width="30.42578125" style="131" customWidth="1"/>
    <col min="2050" max="2050" width="11.5703125" style="131" customWidth="1"/>
    <col min="2051" max="2059" width="9.140625" style="131"/>
    <col min="2060" max="2073" width="0" style="131" hidden="1" customWidth="1"/>
    <col min="2074" max="2303" width="9.140625" style="131"/>
    <col min="2304" max="2304" width="10.7109375" style="131" customWidth="1"/>
    <col min="2305" max="2305" width="30.42578125" style="131" customWidth="1"/>
    <col min="2306" max="2306" width="11.5703125" style="131" customWidth="1"/>
    <col min="2307" max="2315" width="9.140625" style="131"/>
    <col min="2316" max="2329" width="0" style="131" hidden="1" customWidth="1"/>
    <col min="2330" max="2559" width="9.140625" style="131"/>
    <col min="2560" max="2560" width="10.7109375" style="131" customWidth="1"/>
    <col min="2561" max="2561" width="30.42578125" style="131" customWidth="1"/>
    <col min="2562" max="2562" width="11.5703125" style="131" customWidth="1"/>
    <col min="2563" max="2571" width="9.140625" style="131"/>
    <col min="2572" max="2585" width="0" style="131" hidden="1" customWidth="1"/>
    <col min="2586" max="2815" width="9.140625" style="131"/>
    <col min="2816" max="2816" width="10.7109375" style="131" customWidth="1"/>
    <col min="2817" max="2817" width="30.42578125" style="131" customWidth="1"/>
    <col min="2818" max="2818" width="11.5703125" style="131" customWidth="1"/>
    <col min="2819" max="2827" width="9.140625" style="131"/>
    <col min="2828" max="2841" width="0" style="131" hidden="1" customWidth="1"/>
    <col min="2842" max="3071" width="9.140625" style="131"/>
    <col min="3072" max="3072" width="10.7109375" style="131" customWidth="1"/>
    <col min="3073" max="3073" width="30.42578125" style="131" customWidth="1"/>
    <col min="3074" max="3074" width="11.5703125" style="131" customWidth="1"/>
    <col min="3075" max="3083" width="9.140625" style="131"/>
    <col min="3084" max="3097" width="0" style="131" hidden="1" customWidth="1"/>
    <col min="3098" max="3327" width="9.140625" style="131"/>
    <col min="3328" max="3328" width="10.7109375" style="131" customWidth="1"/>
    <col min="3329" max="3329" width="30.42578125" style="131" customWidth="1"/>
    <col min="3330" max="3330" width="11.5703125" style="131" customWidth="1"/>
    <col min="3331" max="3339" width="9.140625" style="131"/>
    <col min="3340" max="3353" width="0" style="131" hidden="1" customWidth="1"/>
    <col min="3354" max="3583" width="9.140625" style="131"/>
    <col min="3584" max="3584" width="10.7109375" style="131" customWidth="1"/>
    <col min="3585" max="3585" width="30.42578125" style="131" customWidth="1"/>
    <col min="3586" max="3586" width="11.5703125" style="131" customWidth="1"/>
    <col min="3587" max="3595" width="9.140625" style="131"/>
    <col min="3596" max="3609" width="0" style="131" hidden="1" customWidth="1"/>
    <col min="3610" max="3839" width="9.140625" style="131"/>
    <col min="3840" max="3840" width="10.7109375" style="131" customWidth="1"/>
    <col min="3841" max="3841" width="30.42578125" style="131" customWidth="1"/>
    <col min="3842" max="3842" width="11.5703125" style="131" customWidth="1"/>
    <col min="3843" max="3851" width="9.140625" style="131"/>
    <col min="3852" max="3865" width="0" style="131" hidden="1" customWidth="1"/>
    <col min="3866" max="4095" width="9.140625" style="131"/>
    <col min="4096" max="4096" width="10.7109375" style="131" customWidth="1"/>
    <col min="4097" max="4097" width="30.42578125" style="131" customWidth="1"/>
    <col min="4098" max="4098" width="11.5703125" style="131" customWidth="1"/>
    <col min="4099" max="4107" width="9.140625" style="131"/>
    <col min="4108" max="4121" width="0" style="131" hidden="1" customWidth="1"/>
    <col min="4122" max="4351" width="9.140625" style="131"/>
    <col min="4352" max="4352" width="10.7109375" style="131" customWidth="1"/>
    <col min="4353" max="4353" width="30.42578125" style="131" customWidth="1"/>
    <col min="4354" max="4354" width="11.5703125" style="131" customWidth="1"/>
    <col min="4355" max="4363" width="9.140625" style="131"/>
    <col min="4364" max="4377" width="0" style="131" hidden="1" customWidth="1"/>
    <col min="4378" max="4607" width="9.140625" style="131"/>
    <col min="4608" max="4608" width="10.7109375" style="131" customWidth="1"/>
    <col min="4609" max="4609" width="30.42578125" style="131" customWidth="1"/>
    <col min="4610" max="4610" width="11.5703125" style="131" customWidth="1"/>
    <col min="4611" max="4619" width="9.140625" style="131"/>
    <col min="4620" max="4633" width="0" style="131" hidden="1" customWidth="1"/>
    <col min="4634" max="4863" width="9.140625" style="131"/>
    <col min="4864" max="4864" width="10.7109375" style="131" customWidth="1"/>
    <col min="4865" max="4865" width="30.42578125" style="131" customWidth="1"/>
    <col min="4866" max="4866" width="11.5703125" style="131" customWidth="1"/>
    <col min="4867" max="4875" width="9.140625" style="131"/>
    <col min="4876" max="4889" width="0" style="131" hidden="1" customWidth="1"/>
    <col min="4890" max="5119" width="9.140625" style="131"/>
    <col min="5120" max="5120" width="10.7109375" style="131" customWidth="1"/>
    <col min="5121" max="5121" width="30.42578125" style="131" customWidth="1"/>
    <col min="5122" max="5122" width="11.5703125" style="131" customWidth="1"/>
    <col min="5123" max="5131" width="9.140625" style="131"/>
    <col min="5132" max="5145" width="0" style="131" hidden="1" customWidth="1"/>
    <col min="5146" max="5375" width="9.140625" style="131"/>
    <col min="5376" max="5376" width="10.7109375" style="131" customWidth="1"/>
    <col min="5377" max="5377" width="30.42578125" style="131" customWidth="1"/>
    <col min="5378" max="5378" width="11.5703125" style="131" customWidth="1"/>
    <col min="5379" max="5387" width="9.140625" style="131"/>
    <col min="5388" max="5401" width="0" style="131" hidden="1" customWidth="1"/>
    <col min="5402" max="5631" width="9.140625" style="131"/>
    <col min="5632" max="5632" width="10.7109375" style="131" customWidth="1"/>
    <col min="5633" max="5633" width="30.42578125" style="131" customWidth="1"/>
    <col min="5634" max="5634" width="11.5703125" style="131" customWidth="1"/>
    <col min="5635" max="5643" width="9.140625" style="131"/>
    <col min="5644" max="5657" width="0" style="131" hidden="1" customWidth="1"/>
    <col min="5658" max="5887" width="9.140625" style="131"/>
    <col min="5888" max="5888" width="10.7109375" style="131" customWidth="1"/>
    <col min="5889" max="5889" width="30.42578125" style="131" customWidth="1"/>
    <col min="5890" max="5890" width="11.5703125" style="131" customWidth="1"/>
    <col min="5891" max="5899" width="9.140625" style="131"/>
    <col min="5900" max="5913" width="0" style="131" hidden="1" customWidth="1"/>
    <col min="5914" max="6143" width="9.140625" style="131"/>
    <col min="6144" max="6144" width="10.7109375" style="131" customWidth="1"/>
    <col min="6145" max="6145" width="30.42578125" style="131" customWidth="1"/>
    <col min="6146" max="6146" width="11.5703125" style="131" customWidth="1"/>
    <col min="6147" max="6155" width="9.140625" style="131"/>
    <col min="6156" max="6169" width="0" style="131" hidden="1" customWidth="1"/>
    <col min="6170" max="6399" width="9.140625" style="131"/>
    <col min="6400" max="6400" width="10.7109375" style="131" customWidth="1"/>
    <col min="6401" max="6401" width="30.42578125" style="131" customWidth="1"/>
    <col min="6402" max="6402" width="11.5703125" style="131" customWidth="1"/>
    <col min="6403" max="6411" width="9.140625" style="131"/>
    <col min="6412" max="6425" width="0" style="131" hidden="1" customWidth="1"/>
    <col min="6426" max="6655" width="9.140625" style="131"/>
    <col min="6656" max="6656" width="10.7109375" style="131" customWidth="1"/>
    <col min="6657" max="6657" width="30.42578125" style="131" customWidth="1"/>
    <col min="6658" max="6658" width="11.5703125" style="131" customWidth="1"/>
    <col min="6659" max="6667" width="9.140625" style="131"/>
    <col min="6668" max="6681" width="0" style="131" hidden="1" customWidth="1"/>
    <col min="6682" max="6911" width="9.140625" style="131"/>
    <col min="6912" max="6912" width="10.7109375" style="131" customWidth="1"/>
    <col min="6913" max="6913" width="30.42578125" style="131" customWidth="1"/>
    <col min="6914" max="6914" width="11.5703125" style="131" customWidth="1"/>
    <col min="6915" max="6923" width="9.140625" style="131"/>
    <col min="6924" max="6937" width="0" style="131" hidden="1" customWidth="1"/>
    <col min="6938" max="7167" width="9.140625" style="131"/>
    <col min="7168" max="7168" width="10.7109375" style="131" customWidth="1"/>
    <col min="7169" max="7169" width="30.42578125" style="131" customWidth="1"/>
    <col min="7170" max="7170" width="11.5703125" style="131" customWidth="1"/>
    <col min="7171" max="7179" width="9.140625" style="131"/>
    <col min="7180" max="7193" width="0" style="131" hidden="1" customWidth="1"/>
    <col min="7194" max="7423" width="9.140625" style="131"/>
    <col min="7424" max="7424" width="10.7109375" style="131" customWidth="1"/>
    <col min="7425" max="7425" width="30.42578125" style="131" customWidth="1"/>
    <col min="7426" max="7426" width="11.5703125" style="131" customWidth="1"/>
    <col min="7427" max="7435" width="9.140625" style="131"/>
    <col min="7436" max="7449" width="0" style="131" hidden="1" customWidth="1"/>
    <col min="7450" max="7679" width="9.140625" style="131"/>
    <col min="7680" max="7680" width="10.7109375" style="131" customWidth="1"/>
    <col min="7681" max="7681" width="30.42578125" style="131" customWidth="1"/>
    <col min="7682" max="7682" width="11.5703125" style="131" customWidth="1"/>
    <col min="7683" max="7691" width="9.140625" style="131"/>
    <col min="7692" max="7705" width="0" style="131" hidden="1" customWidth="1"/>
    <col min="7706" max="7935" width="9.140625" style="131"/>
    <col min="7936" max="7936" width="10.7109375" style="131" customWidth="1"/>
    <col min="7937" max="7937" width="30.42578125" style="131" customWidth="1"/>
    <col min="7938" max="7938" width="11.5703125" style="131" customWidth="1"/>
    <col min="7939" max="7947" width="9.140625" style="131"/>
    <col min="7948" max="7961" width="0" style="131" hidden="1" customWidth="1"/>
    <col min="7962" max="8191" width="9.140625" style="131"/>
    <col min="8192" max="8192" width="10.7109375" style="131" customWidth="1"/>
    <col min="8193" max="8193" width="30.42578125" style="131" customWidth="1"/>
    <col min="8194" max="8194" width="11.5703125" style="131" customWidth="1"/>
    <col min="8195" max="8203" width="9.140625" style="131"/>
    <col min="8204" max="8217" width="0" style="131" hidden="1" customWidth="1"/>
    <col min="8218" max="8447" width="9.140625" style="131"/>
    <col min="8448" max="8448" width="10.7109375" style="131" customWidth="1"/>
    <col min="8449" max="8449" width="30.42578125" style="131" customWidth="1"/>
    <col min="8450" max="8450" width="11.5703125" style="131" customWidth="1"/>
    <col min="8451" max="8459" width="9.140625" style="131"/>
    <col min="8460" max="8473" width="0" style="131" hidden="1" customWidth="1"/>
    <col min="8474" max="8703" width="9.140625" style="131"/>
    <col min="8704" max="8704" width="10.7109375" style="131" customWidth="1"/>
    <col min="8705" max="8705" width="30.42578125" style="131" customWidth="1"/>
    <col min="8706" max="8706" width="11.5703125" style="131" customWidth="1"/>
    <col min="8707" max="8715" width="9.140625" style="131"/>
    <col min="8716" max="8729" width="0" style="131" hidden="1" customWidth="1"/>
    <col min="8730" max="8959" width="9.140625" style="131"/>
    <col min="8960" max="8960" width="10.7109375" style="131" customWidth="1"/>
    <col min="8961" max="8961" width="30.42578125" style="131" customWidth="1"/>
    <col min="8962" max="8962" width="11.5703125" style="131" customWidth="1"/>
    <col min="8963" max="8971" width="9.140625" style="131"/>
    <col min="8972" max="8985" width="0" style="131" hidden="1" customWidth="1"/>
    <col min="8986" max="9215" width="9.140625" style="131"/>
    <col min="9216" max="9216" width="10.7109375" style="131" customWidth="1"/>
    <col min="9217" max="9217" width="30.42578125" style="131" customWidth="1"/>
    <col min="9218" max="9218" width="11.5703125" style="131" customWidth="1"/>
    <col min="9219" max="9227" width="9.140625" style="131"/>
    <col min="9228" max="9241" width="0" style="131" hidden="1" customWidth="1"/>
    <col min="9242" max="9471" width="9.140625" style="131"/>
    <col min="9472" max="9472" width="10.7109375" style="131" customWidth="1"/>
    <col min="9473" max="9473" width="30.42578125" style="131" customWidth="1"/>
    <col min="9474" max="9474" width="11.5703125" style="131" customWidth="1"/>
    <col min="9475" max="9483" width="9.140625" style="131"/>
    <col min="9484" max="9497" width="0" style="131" hidden="1" customWidth="1"/>
    <col min="9498" max="9727" width="9.140625" style="131"/>
    <col min="9728" max="9728" width="10.7109375" style="131" customWidth="1"/>
    <col min="9729" max="9729" width="30.42578125" style="131" customWidth="1"/>
    <col min="9730" max="9730" width="11.5703125" style="131" customWidth="1"/>
    <col min="9731" max="9739" width="9.140625" style="131"/>
    <col min="9740" max="9753" width="0" style="131" hidden="1" customWidth="1"/>
    <col min="9754" max="9983" width="9.140625" style="131"/>
    <col min="9984" max="9984" width="10.7109375" style="131" customWidth="1"/>
    <col min="9985" max="9985" width="30.42578125" style="131" customWidth="1"/>
    <col min="9986" max="9986" width="11.5703125" style="131" customWidth="1"/>
    <col min="9987" max="9995" width="9.140625" style="131"/>
    <col min="9996" max="10009" width="0" style="131" hidden="1" customWidth="1"/>
    <col min="10010" max="10239" width="9.140625" style="131"/>
    <col min="10240" max="10240" width="10.7109375" style="131" customWidth="1"/>
    <col min="10241" max="10241" width="30.42578125" style="131" customWidth="1"/>
    <col min="10242" max="10242" width="11.5703125" style="131" customWidth="1"/>
    <col min="10243" max="10251" width="9.140625" style="131"/>
    <col min="10252" max="10265" width="0" style="131" hidden="1" customWidth="1"/>
    <col min="10266" max="10495" width="9.140625" style="131"/>
    <col min="10496" max="10496" width="10.7109375" style="131" customWidth="1"/>
    <col min="10497" max="10497" width="30.42578125" style="131" customWidth="1"/>
    <col min="10498" max="10498" width="11.5703125" style="131" customWidth="1"/>
    <col min="10499" max="10507" width="9.140625" style="131"/>
    <col min="10508" max="10521" width="0" style="131" hidden="1" customWidth="1"/>
    <col min="10522" max="10751" width="9.140625" style="131"/>
    <col min="10752" max="10752" width="10.7109375" style="131" customWidth="1"/>
    <col min="10753" max="10753" width="30.42578125" style="131" customWidth="1"/>
    <col min="10754" max="10754" width="11.5703125" style="131" customWidth="1"/>
    <col min="10755" max="10763" width="9.140625" style="131"/>
    <col min="10764" max="10777" width="0" style="131" hidden="1" customWidth="1"/>
    <col min="10778" max="11007" width="9.140625" style="131"/>
    <col min="11008" max="11008" width="10.7109375" style="131" customWidth="1"/>
    <col min="11009" max="11009" width="30.42578125" style="131" customWidth="1"/>
    <col min="11010" max="11010" width="11.5703125" style="131" customWidth="1"/>
    <col min="11011" max="11019" width="9.140625" style="131"/>
    <col min="11020" max="11033" width="0" style="131" hidden="1" customWidth="1"/>
    <col min="11034" max="11263" width="9.140625" style="131"/>
    <col min="11264" max="11264" width="10.7109375" style="131" customWidth="1"/>
    <col min="11265" max="11265" width="30.42578125" style="131" customWidth="1"/>
    <col min="11266" max="11266" width="11.5703125" style="131" customWidth="1"/>
    <col min="11267" max="11275" width="9.140625" style="131"/>
    <col min="11276" max="11289" width="0" style="131" hidden="1" customWidth="1"/>
    <col min="11290" max="11519" width="9.140625" style="131"/>
    <col min="11520" max="11520" width="10.7109375" style="131" customWidth="1"/>
    <col min="11521" max="11521" width="30.42578125" style="131" customWidth="1"/>
    <col min="11522" max="11522" width="11.5703125" style="131" customWidth="1"/>
    <col min="11523" max="11531" width="9.140625" style="131"/>
    <col min="11532" max="11545" width="0" style="131" hidden="1" customWidth="1"/>
    <col min="11546" max="11775" width="9.140625" style="131"/>
    <col min="11776" max="11776" width="10.7109375" style="131" customWidth="1"/>
    <col min="11777" max="11777" width="30.42578125" style="131" customWidth="1"/>
    <col min="11778" max="11778" width="11.5703125" style="131" customWidth="1"/>
    <col min="11779" max="11787" width="9.140625" style="131"/>
    <col min="11788" max="11801" width="0" style="131" hidden="1" customWidth="1"/>
    <col min="11802" max="12031" width="9.140625" style="131"/>
    <col min="12032" max="12032" width="10.7109375" style="131" customWidth="1"/>
    <col min="12033" max="12033" width="30.42578125" style="131" customWidth="1"/>
    <col min="12034" max="12034" width="11.5703125" style="131" customWidth="1"/>
    <col min="12035" max="12043" width="9.140625" style="131"/>
    <col min="12044" max="12057" width="0" style="131" hidden="1" customWidth="1"/>
    <col min="12058" max="12287" width="9.140625" style="131"/>
    <col min="12288" max="12288" width="10.7109375" style="131" customWidth="1"/>
    <col min="12289" max="12289" width="30.42578125" style="131" customWidth="1"/>
    <col min="12290" max="12290" width="11.5703125" style="131" customWidth="1"/>
    <col min="12291" max="12299" width="9.140625" style="131"/>
    <col min="12300" max="12313" width="0" style="131" hidden="1" customWidth="1"/>
    <col min="12314" max="12543" width="9.140625" style="131"/>
    <col min="12544" max="12544" width="10.7109375" style="131" customWidth="1"/>
    <col min="12545" max="12545" width="30.42578125" style="131" customWidth="1"/>
    <col min="12546" max="12546" width="11.5703125" style="131" customWidth="1"/>
    <col min="12547" max="12555" width="9.140625" style="131"/>
    <col min="12556" max="12569" width="0" style="131" hidden="1" customWidth="1"/>
    <col min="12570" max="12799" width="9.140625" style="131"/>
    <col min="12800" max="12800" width="10.7109375" style="131" customWidth="1"/>
    <col min="12801" max="12801" width="30.42578125" style="131" customWidth="1"/>
    <col min="12802" max="12802" width="11.5703125" style="131" customWidth="1"/>
    <col min="12803" max="12811" width="9.140625" style="131"/>
    <col min="12812" max="12825" width="0" style="131" hidden="1" customWidth="1"/>
    <col min="12826" max="13055" width="9.140625" style="131"/>
    <col min="13056" max="13056" width="10.7109375" style="131" customWidth="1"/>
    <col min="13057" max="13057" width="30.42578125" style="131" customWidth="1"/>
    <col min="13058" max="13058" width="11.5703125" style="131" customWidth="1"/>
    <col min="13059" max="13067" width="9.140625" style="131"/>
    <col min="13068" max="13081" width="0" style="131" hidden="1" customWidth="1"/>
    <col min="13082" max="13311" width="9.140625" style="131"/>
    <col min="13312" max="13312" width="10.7109375" style="131" customWidth="1"/>
    <col min="13313" max="13313" width="30.42578125" style="131" customWidth="1"/>
    <col min="13314" max="13314" width="11.5703125" style="131" customWidth="1"/>
    <col min="13315" max="13323" width="9.140625" style="131"/>
    <col min="13324" max="13337" width="0" style="131" hidden="1" customWidth="1"/>
    <col min="13338" max="13567" width="9.140625" style="131"/>
    <col min="13568" max="13568" width="10.7109375" style="131" customWidth="1"/>
    <col min="13569" max="13569" width="30.42578125" style="131" customWidth="1"/>
    <col min="13570" max="13570" width="11.5703125" style="131" customWidth="1"/>
    <col min="13571" max="13579" width="9.140625" style="131"/>
    <col min="13580" max="13593" width="0" style="131" hidden="1" customWidth="1"/>
    <col min="13594" max="13823" width="9.140625" style="131"/>
    <col min="13824" max="13824" width="10.7109375" style="131" customWidth="1"/>
    <col min="13825" max="13825" width="30.42578125" style="131" customWidth="1"/>
    <col min="13826" max="13826" width="11.5703125" style="131" customWidth="1"/>
    <col min="13827" max="13835" width="9.140625" style="131"/>
    <col min="13836" max="13849" width="0" style="131" hidden="1" customWidth="1"/>
    <col min="13850" max="14079" width="9.140625" style="131"/>
    <col min="14080" max="14080" width="10.7109375" style="131" customWidth="1"/>
    <col min="14081" max="14081" width="30.42578125" style="131" customWidth="1"/>
    <col min="14082" max="14082" width="11.5703125" style="131" customWidth="1"/>
    <col min="14083" max="14091" width="9.140625" style="131"/>
    <col min="14092" max="14105" width="0" style="131" hidden="1" customWidth="1"/>
    <col min="14106" max="14335" width="9.140625" style="131"/>
    <col min="14336" max="14336" width="10.7109375" style="131" customWidth="1"/>
    <col min="14337" max="14337" width="30.42578125" style="131" customWidth="1"/>
    <col min="14338" max="14338" width="11.5703125" style="131" customWidth="1"/>
    <col min="14339" max="14347" width="9.140625" style="131"/>
    <col min="14348" max="14361" width="0" style="131" hidden="1" customWidth="1"/>
    <col min="14362" max="14591" width="9.140625" style="131"/>
    <col min="14592" max="14592" width="10.7109375" style="131" customWidth="1"/>
    <col min="14593" max="14593" width="30.42578125" style="131" customWidth="1"/>
    <col min="14594" max="14594" width="11.5703125" style="131" customWidth="1"/>
    <col min="14595" max="14603" width="9.140625" style="131"/>
    <col min="14604" max="14617" width="0" style="131" hidden="1" customWidth="1"/>
    <col min="14618" max="14847" width="9.140625" style="131"/>
    <col min="14848" max="14848" width="10.7109375" style="131" customWidth="1"/>
    <col min="14849" max="14849" width="30.42578125" style="131" customWidth="1"/>
    <col min="14850" max="14850" width="11.5703125" style="131" customWidth="1"/>
    <col min="14851" max="14859" width="9.140625" style="131"/>
    <col min="14860" max="14873" width="0" style="131" hidden="1" customWidth="1"/>
    <col min="14874" max="15103" width="9.140625" style="131"/>
    <col min="15104" max="15104" width="10.7109375" style="131" customWidth="1"/>
    <col min="15105" max="15105" width="30.42578125" style="131" customWidth="1"/>
    <col min="15106" max="15106" width="11.5703125" style="131" customWidth="1"/>
    <col min="15107" max="15115" width="9.140625" style="131"/>
    <col min="15116" max="15129" width="0" style="131" hidden="1" customWidth="1"/>
    <col min="15130" max="15359" width="9.140625" style="131"/>
    <col min="15360" max="15360" width="10.7109375" style="131" customWidth="1"/>
    <col min="15361" max="15361" width="30.42578125" style="131" customWidth="1"/>
    <col min="15362" max="15362" width="11.5703125" style="131" customWidth="1"/>
    <col min="15363" max="15371" width="9.140625" style="131"/>
    <col min="15372" max="15385" width="0" style="131" hidden="1" customWidth="1"/>
    <col min="15386" max="15615" width="9.140625" style="131"/>
    <col min="15616" max="15616" width="10.7109375" style="131" customWidth="1"/>
    <col min="15617" max="15617" width="30.42578125" style="131" customWidth="1"/>
    <col min="15618" max="15618" width="11.5703125" style="131" customWidth="1"/>
    <col min="15619" max="15627" width="9.140625" style="131"/>
    <col min="15628" max="15641" width="0" style="131" hidden="1" customWidth="1"/>
    <col min="15642" max="15871" width="9.140625" style="131"/>
    <col min="15872" max="15872" width="10.7109375" style="131" customWidth="1"/>
    <col min="15873" max="15873" width="30.42578125" style="131" customWidth="1"/>
    <col min="15874" max="15874" width="11.5703125" style="131" customWidth="1"/>
    <col min="15875" max="15883" width="9.140625" style="131"/>
    <col min="15884" max="15897" width="0" style="131" hidden="1" customWidth="1"/>
    <col min="15898" max="16127" width="9.140625" style="131"/>
    <col min="16128" max="16128" width="10.7109375" style="131" customWidth="1"/>
    <col min="16129" max="16129" width="30.42578125" style="131" customWidth="1"/>
    <col min="16130" max="16130" width="11.5703125" style="131" customWidth="1"/>
    <col min="16131" max="16139" width="9.140625" style="131"/>
    <col min="16140" max="16153" width="0" style="131" hidden="1" customWidth="1"/>
    <col min="16154" max="16383" width="9.140625" style="131"/>
    <col min="16384" max="16384" width="9.140625" style="131" customWidth="1"/>
  </cols>
  <sheetData>
    <row r="1" spans="1:32" s="124" customFormat="1" ht="14.25">
      <c r="A1" s="556" t="s">
        <v>830</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row>
    <row r="2" spans="1:32" s="124" customFormat="1" ht="48.75" customHeight="1">
      <c r="A2" s="626" t="s">
        <v>831</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row>
    <row r="3" spans="1:32" ht="6" customHeight="1" thickBot="1"/>
    <row r="4" spans="1:32" ht="13.5" thickBot="1">
      <c r="A4" s="298" t="s">
        <v>1</v>
      </c>
      <c r="B4" s="569" t="s">
        <v>715</v>
      </c>
      <c r="C4" s="570"/>
      <c r="D4" s="570"/>
      <c r="E4" s="570"/>
      <c r="F4" s="570"/>
      <c r="G4" s="570"/>
      <c r="H4" s="570"/>
      <c r="I4" s="570"/>
      <c r="J4" s="570"/>
      <c r="K4" s="570"/>
      <c r="L4" s="571"/>
    </row>
    <row r="5" spans="1:32" ht="41.25" customHeight="1" thickBot="1">
      <c r="A5" s="190" t="s">
        <v>4</v>
      </c>
      <c r="B5" s="543" t="s">
        <v>716</v>
      </c>
      <c r="C5" s="548"/>
      <c r="D5" s="548"/>
      <c r="E5" s="548"/>
      <c r="F5" s="548"/>
      <c r="G5" s="548"/>
      <c r="H5" s="548"/>
      <c r="I5" s="548"/>
      <c r="J5" s="548"/>
      <c r="K5" s="548"/>
      <c r="L5" s="549"/>
    </row>
    <row r="6" spans="1:32" ht="13.5" thickBot="1"/>
    <row r="7" spans="1:32" s="56" customFormat="1" ht="48.75" customHeight="1" thickBot="1">
      <c r="A7" s="192" t="s">
        <v>832</v>
      </c>
      <c r="B7" s="192" t="s">
        <v>833</v>
      </c>
      <c r="C7" s="192" t="s">
        <v>190</v>
      </c>
      <c r="D7" s="550" t="s">
        <v>834</v>
      </c>
      <c r="E7" s="550"/>
      <c r="F7" s="550"/>
      <c r="G7" s="550" t="s">
        <v>13</v>
      </c>
      <c r="H7" s="550"/>
      <c r="I7" s="609" t="s">
        <v>14</v>
      </c>
      <c r="J7" s="609"/>
      <c r="K7" s="609" t="s">
        <v>15</v>
      </c>
      <c r="L7" s="609"/>
      <c r="M7" s="609" t="s">
        <v>16</v>
      </c>
      <c r="N7" s="609"/>
      <c r="O7" s="609" t="s">
        <v>17</v>
      </c>
      <c r="P7" s="609"/>
      <c r="Q7" s="609" t="s">
        <v>18</v>
      </c>
      <c r="R7" s="609"/>
      <c r="S7" s="609" t="s">
        <v>19</v>
      </c>
      <c r="T7" s="609"/>
      <c r="U7" s="609" t="s">
        <v>20</v>
      </c>
      <c r="V7" s="609"/>
      <c r="W7" s="609" t="s">
        <v>21</v>
      </c>
      <c r="X7" s="609"/>
      <c r="Y7" s="609" t="s">
        <v>22</v>
      </c>
      <c r="Z7" s="609"/>
      <c r="AA7" s="609" t="s">
        <v>720</v>
      </c>
      <c r="AB7" s="609"/>
      <c r="AC7" s="609"/>
      <c r="AD7" s="550" t="s">
        <v>835</v>
      </c>
      <c r="AE7" s="550"/>
      <c r="AF7" s="550"/>
    </row>
    <row r="8" spans="1:32" ht="24" customHeight="1" thickBot="1">
      <c r="A8" s="565"/>
      <c r="B8" s="565"/>
      <c r="C8" s="565"/>
      <c r="D8" s="190"/>
      <c r="E8" s="190"/>
      <c r="F8" s="190"/>
      <c r="G8" s="559" t="s">
        <v>722</v>
      </c>
      <c r="H8" s="560"/>
      <c r="I8" s="560"/>
      <c r="J8" s="560"/>
      <c r="K8" s="560"/>
      <c r="L8" s="560"/>
      <c r="M8" s="560"/>
      <c r="N8" s="560"/>
      <c r="O8" s="560"/>
      <c r="P8" s="560"/>
      <c r="Q8" s="560"/>
      <c r="R8" s="560"/>
      <c r="S8" s="560"/>
      <c r="T8" s="560"/>
      <c r="U8" s="560"/>
      <c r="V8" s="560"/>
      <c r="W8" s="560"/>
      <c r="X8" s="560"/>
      <c r="Y8" s="560"/>
      <c r="Z8" s="561"/>
      <c r="AA8" s="239"/>
      <c r="AB8" s="239"/>
      <c r="AC8" s="239"/>
      <c r="AD8" s="190"/>
      <c r="AE8" s="190"/>
      <c r="AF8" s="190"/>
    </row>
    <row r="9" spans="1:32" s="129" customFormat="1" ht="13.5" thickBot="1">
      <c r="A9" s="565"/>
      <c r="B9" s="565"/>
      <c r="C9" s="565"/>
      <c r="D9" s="176" t="s">
        <v>26</v>
      </c>
      <c r="E9" s="176" t="s">
        <v>24</v>
      </c>
      <c r="F9" s="176" t="s">
        <v>25</v>
      </c>
      <c r="G9" s="176" t="s">
        <v>24</v>
      </c>
      <c r="H9" s="176" t="s">
        <v>25</v>
      </c>
      <c r="I9" s="211" t="s">
        <v>24</v>
      </c>
      <c r="J9" s="211" t="s">
        <v>25</v>
      </c>
      <c r="K9" s="211" t="s">
        <v>24</v>
      </c>
      <c r="L9" s="211" t="s">
        <v>25</v>
      </c>
      <c r="M9" s="211" t="s">
        <v>24</v>
      </c>
      <c r="N9" s="211" t="s">
        <v>25</v>
      </c>
      <c r="O9" s="211" t="s">
        <v>24</v>
      </c>
      <c r="P9" s="211" t="s">
        <v>25</v>
      </c>
      <c r="Q9" s="211" t="s">
        <v>24</v>
      </c>
      <c r="R9" s="211" t="s">
        <v>25</v>
      </c>
      <c r="S9" s="211" t="s">
        <v>24</v>
      </c>
      <c r="T9" s="211" t="s">
        <v>25</v>
      </c>
      <c r="U9" s="211" t="s">
        <v>24</v>
      </c>
      <c r="V9" s="211" t="s">
        <v>25</v>
      </c>
      <c r="W9" s="211" t="s">
        <v>24</v>
      </c>
      <c r="X9" s="211" t="s">
        <v>25</v>
      </c>
      <c r="Y9" s="211" t="s">
        <v>24</v>
      </c>
      <c r="Z9" s="211" t="s">
        <v>25</v>
      </c>
      <c r="AA9" s="252" t="s">
        <v>26</v>
      </c>
      <c r="AB9" s="252" t="s">
        <v>24</v>
      </c>
      <c r="AC9" s="252" t="s">
        <v>25</v>
      </c>
      <c r="AD9" s="176" t="s">
        <v>26</v>
      </c>
      <c r="AE9" s="176" t="s">
        <v>24</v>
      </c>
      <c r="AF9" s="176" t="s">
        <v>25</v>
      </c>
    </row>
    <row r="10" spans="1:32" ht="33.75" customHeight="1" thickBot="1">
      <c r="A10" s="190" t="s">
        <v>42</v>
      </c>
      <c r="B10" s="190" t="s">
        <v>836</v>
      </c>
      <c r="C10" s="190" t="s">
        <v>725</v>
      </c>
      <c r="D10" s="211">
        <v>30271</v>
      </c>
      <c r="E10" s="211">
        <v>12109</v>
      </c>
      <c r="F10" s="211">
        <v>18162</v>
      </c>
      <c r="G10" s="190">
        <v>0</v>
      </c>
      <c r="H10" s="190">
        <v>0</v>
      </c>
      <c r="I10" s="212">
        <v>1372</v>
      </c>
      <c r="J10" s="212">
        <v>2003</v>
      </c>
      <c r="K10" s="212">
        <v>2423</v>
      </c>
      <c r="L10" s="212">
        <v>3439</v>
      </c>
      <c r="M10" s="212">
        <v>2806</v>
      </c>
      <c r="N10" s="212">
        <v>4163</v>
      </c>
      <c r="O10" s="212">
        <v>2226</v>
      </c>
      <c r="P10" s="212">
        <v>3260</v>
      </c>
      <c r="Q10" s="212">
        <v>2345</v>
      </c>
      <c r="R10" s="212">
        <v>3364</v>
      </c>
      <c r="S10" s="212">
        <v>1890</v>
      </c>
      <c r="T10" s="212">
        <v>2773</v>
      </c>
      <c r="U10" s="212">
        <v>1756</v>
      </c>
      <c r="V10" s="212">
        <v>2230</v>
      </c>
      <c r="W10" s="212">
        <v>1714</v>
      </c>
      <c r="X10" s="212">
        <v>2241</v>
      </c>
      <c r="Y10" s="212">
        <v>127</v>
      </c>
      <c r="Z10" s="212">
        <v>941</v>
      </c>
      <c r="AA10" s="239">
        <v>41073</v>
      </c>
      <c r="AB10" s="239">
        <v>16659</v>
      </c>
      <c r="AC10" s="239">
        <v>24414</v>
      </c>
      <c r="AD10" s="299">
        <v>1.3568431832446897</v>
      </c>
      <c r="AE10" s="299">
        <v>1.3757535717235114</v>
      </c>
      <c r="AF10" s="300">
        <v>1.3442352163858606</v>
      </c>
    </row>
    <row r="11" spans="1:32" ht="26.25" thickBot="1">
      <c r="A11" s="190" t="s">
        <v>45</v>
      </c>
      <c r="B11" s="190" t="s">
        <v>837</v>
      </c>
      <c r="C11" s="190" t="s">
        <v>725</v>
      </c>
      <c r="D11" s="211">
        <v>8475</v>
      </c>
      <c r="E11" s="211">
        <v>3136</v>
      </c>
      <c r="F11" s="211">
        <v>5339</v>
      </c>
      <c r="G11" s="190">
        <v>0</v>
      </c>
      <c r="H11" s="190">
        <v>0</v>
      </c>
      <c r="I11" s="212">
        <v>696</v>
      </c>
      <c r="J11" s="212">
        <v>1081</v>
      </c>
      <c r="K11" s="212">
        <v>1159</v>
      </c>
      <c r="L11" s="212">
        <v>1539</v>
      </c>
      <c r="M11" s="212">
        <v>1294</v>
      </c>
      <c r="N11" s="212">
        <v>1759</v>
      </c>
      <c r="O11" s="212">
        <v>964</v>
      </c>
      <c r="P11" s="212">
        <v>1270</v>
      </c>
      <c r="Q11" s="212">
        <v>816</v>
      </c>
      <c r="R11" s="212">
        <v>1207</v>
      </c>
      <c r="S11" s="212">
        <v>611</v>
      </c>
      <c r="T11" s="212">
        <v>998</v>
      </c>
      <c r="U11" s="212">
        <v>680</v>
      </c>
      <c r="V11" s="212">
        <v>892</v>
      </c>
      <c r="W11" s="212">
        <v>527</v>
      </c>
      <c r="X11" s="212">
        <v>849</v>
      </c>
      <c r="Y11" s="212">
        <v>11</v>
      </c>
      <c r="Z11" s="212">
        <v>103</v>
      </c>
      <c r="AA11" s="239">
        <v>16456</v>
      </c>
      <c r="AB11" s="239">
        <v>6758</v>
      </c>
      <c r="AC11" s="239">
        <v>9698</v>
      </c>
      <c r="AD11" s="299">
        <v>1.9417109144542772</v>
      </c>
      <c r="AE11" s="299">
        <v>2.1549744897959182</v>
      </c>
      <c r="AF11" s="300">
        <v>1.8164450271586439</v>
      </c>
    </row>
    <row r="12" spans="1:32" ht="26.25" thickBot="1">
      <c r="A12" s="190" t="s">
        <v>63</v>
      </c>
      <c r="B12" s="190" t="s">
        <v>838</v>
      </c>
      <c r="C12" s="190" t="s">
        <v>725</v>
      </c>
      <c r="D12" s="211">
        <v>2471</v>
      </c>
      <c r="E12" s="211">
        <v>939</v>
      </c>
      <c r="F12" s="211">
        <v>1532</v>
      </c>
      <c r="G12" s="190">
        <v>0</v>
      </c>
      <c r="H12" s="190">
        <v>0</v>
      </c>
      <c r="I12" s="212">
        <v>0</v>
      </c>
      <c r="J12" s="212">
        <v>0</v>
      </c>
      <c r="K12" s="212">
        <v>4</v>
      </c>
      <c r="L12" s="212">
        <v>20</v>
      </c>
      <c r="M12" s="212">
        <v>209</v>
      </c>
      <c r="N12" s="212">
        <v>471</v>
      </c>
      <c r="O12" s="212">
        <v>120</v>
      </c>
      <c r="P12" s="212">
        <v>248</v>
      </c>
      <c r="Q12" s="212">
        <v>117</v>
      </c>
      <c r="R12" s="212">
        <v>294</v>
      </c>
      <c r="S12" s="212">
        <v>223</v>
      </c>
      <c r="T12" s="212">
        <v>516</v>
      </c>
      <c r="U12" s="212">
        <v>70</v>
      </c>
      <c r="V12" s="212">
        <v>164</v>
      </c>
      <c r="W12" s="212">
        <v>7</v>
      </c>
      <c r="X12" s="212">
        <v>25</v>
      </c>
      <c r="Y12" s="212">
        <v>51</v>
      </c>
      <c r="Z12" s="212">
        <v>351</v>
      </c>
      <c r="AA12" s="239">
        <v>2890</v>
      </c>
      <c r="AB12" s="239">
        <v>801</v>
      </c>
      <c r="AC12" s="239">
        <v>2089</v>
      </c>
      <c r="AD12" s="299">
        <v>1.169566976932416</v>
      </c>
      <c r="AE12" s="299">
        <v>0.85303514376996803</v>
      </c>
      <c r="AF12" s="300">
        <v>1.3635770234986946</v>
      </c>
    </row>
    <row r="13" spans="1:32" ht="43.5" customHeight="1" thickBot="1">
      <c r="A13" s="190" t="s">
        <v>47</v>
      </c>
      <c r="B13" s="190" t="s">
        <v>839</v>
      </c>
      <c r="C13" s="190" t="s">
        <v>725</v>
      </c>
      <c r="D13" s="190"/>
      <c r="E13" s="190"/>
      <c r="F13" s="190"/>
      <c r="G13" s="190">
        <v>0</v>
      </c>
      <c r="H13" s="190">
        <v>0</v>
      </c>
      <c r="I13" s="212">
        <v>0</v>
      </c>
      <c r="J13" s="212">
        <v>0</v>
      </c>
      <c r="K13" s="212">
        <v>0</v>
      </c>
      <c r="L13" s="212">
        <v>3</v>
      </c>
      <c r="M13" s="212">
        <v>49</v>
      </c>
      <c r="N13" s="212">
        <v>85</v>
      </c>
      <c r="O13" s="212">
        <v>57</v>
      </c>
      <c r="P13" s="212">
        <v>91</v>
      </c>
      <c r="Q13" s="212">
        <v>49</v>
      </c>
      <c r="R13" s="212">
        <v>105</v>
      </c>
      <c r="S13" s="212">
        <v>115</v>
      </c>
      <c r="T13" s="212">
        <v>226</v>
      </c>
      <c r="U13" s="212">
        <v>46</v>
      </c>
      <c r="V13" s="212">
        <v>106</v>
      </c>
      <c r="W13" s="212">
        <v>6</v>
      </c>
      <c r="X13" s="212">
        <v>3</v>
      </c>
      <c r="Y13" s="212">
        <v>4</v>
      </c>
      <c r="Z13" s="212">
        <v>58</v>
      </c>
      <c r="AA13" s="239">
        <v>1003</v>
      </c>
      <c r="AB13" s="239">
        <v>326</v>
      </c>
      <c r="AC13" s="239">
        <v>677</v>
      </c>
      <c r="AD13" s="299" t="s">
        <v>33</v>
      </c>
      <c r="AE13" s="299" t="s">
        <v>33</v>
      </c>
      <c r="AF13" s="299" t="s">
        <v>33</v>
      </c>
    </row>
    <row r="14" spans="1:32" ht="39" thickBot="1">
      <c r="A14" s="190" t="s">
        <v>840</v>
      </c>
      <c r="B14" s="190" t="s">
        <v>841</v>
      </c>
      <c r="C14" s="190" t="s">
        <v>725</v>
      </c>
      <c r="D14" s="190"/>
      <c r="E14" s="190"/>
      <c r="F14" s="190"/>
      <c r="G14" s="190">
        <v>0</v>
      </c>
      <c r="H14" s="190">
        <v>0</v>
      </c>
      <c r="I14" s="212">
        <v>0</v>
      </c>
      <c r="J14" s="212">
        <v>0</v>
      </c>
      <c r="K14" s="212">
        <v>0</v>
      </c>
      <c r="L14" s="212">
        <v>0</v>
      </c>
      <c r="M14" s="212">
        <v>0</v>
      </c>
      <c r="N14" s="212">
        <v>0</v>
      </c>
      <c r="O14" s="212">
        <v>0</v>
      </c>
      <c r="P14" s="212">
        <v>0</v>
      </c>
      <c r="Q14" s="212">
        <v>14</v>
      </c>
      <c r="R14" s="212">
        <v>21</v>
      </c>
      <c r="S14" s="212">
        <v>28807</v>
      </c>
      <c r="T14" s="212">
        <v>21175</v>
      </c>
      <c r="U14" s="212">
        <v>21</v>
      </c>
      <c r="V14" s="212">
        <v>47</v>
      </c>
      <c r="W14" s="212">
        <v>0</v>
      </c>
      <c r="X14" s="212">
        <v>0</v>
      </c>
      <c r="Y14" s="212">
        <v>0</v>
      </c>
      <c r="Z14" s="212">
        <v>0</v>
      </c>
      <c r="AA14" s="239">
        <v>50085</v>
      </c>
      <c r="AB14" s="239">
        <v>28842</v>
      </c>
      <c r="AC14" s="239">
        <v>21243</v>
      </c>
      <c r="AD14" s="299" t="s">
        <v>33</v>
      </c>
      <c r="AE14" s="299" t="s">
        <v>33</v>
      </c>
      <c r="AF14" s="299" t="s">
        <v>33</v>
      </c>
    </row>
    <row r="15" spans="1:32" ht="26.25" thickBot="1">
      <c r="A15" s="190" t="s">
        <v>49</v>
      </c>
      <c r="B15" s="190" t="s">
        <v>842</v>
      </c>
      <c r="C15" s="190" t="s">
        <v>725</v>
      </c>
      <c r="D15" s="190"/>
      <c r="E15" s="190"/>
      <c r="F15" s="190"/>
      <c r="G15" s="190">
        <v>0</v>
      </c>
      <c r="H15" s="190">
        <v>0</v>
      </c>
      <c r="I15" s="239">
        <v>0</v>
      </c>
      <c r="J15" s="239">
        <v>0</v>
      </c>
      <c r="K15" s="212">
        <v>0</v>
      </c>
      <c r="L15" s="212">
        <v>0</v>
      </c>
      <c r="M15" s="212">
        <v>0</v>
      </c>
      <c r="N15" s="212">
        <v>0</v>
      </c>
      <c r="O15" s="212">
        <v>0</v>
      </c>
      <c r="P15" s="212">
        <v>0</v>
      </c>
      <c r="Q15" s="212">
        <v>0</v>
      </c>
      <c r="R15" s="212">
        <v>0</v>
      </c>
      <c r="S15" s="212">
        <v>0</v>
      </c>
      <c r="T15" s="212">
        <v>0</v>
      </c>
      <c r="U15" s="212">
        <v>0</v>
      </c>
      <c r="V15" s="212">
        <v>0</v>
      </c>
      <c r="W15" s="212">
        <v>0</v>
      </c>
      <c r="X15" s="212">
        <v>0</v>
      </c>
      <c r="Y15" s="212">
        <v>0</v>
      </c>
      <c r="Z15" s="212">
        <v>0</v>
      </c>
      <c r="AA15" s="239">
        <v>0</v>
      </c>
      <c r="AB15" s="239">
        <v>0</v>
      </c>
      <c r="AC15" s="239">
        <v>0</v>
      </c>
      <c r="AD15" s="299" t="s">
        <v>33</v>
      </c>
      <c r="AE15" s="299" t="s">
        <v>33</v>
      </c>
      <c r="AF15" s="299" t="s">
        <v>33</v>
      </c>
    </row>
    <row r="16" spans="1:32" ht="26.25" thickBot="1">
      <c r="A16" s="190" t="s">
        <v>65</v>
      </c>
      <c r="B16" s="190" t="s">
        <v>843</v>
      </c>
      <c r="C16" s="190" t="s">
        <v>725</v>
      </c>
      <c r="D16" s="190"/>
      <c r="E16" s="190"/>
      <c r="F16" s="190"/>
      <c r="G16" s="190">
        <v>0</v>
      </c>
      <c r="H16" s="190">
        <v>0</v>
      </c>
      <c r="I16" s="212">
        <v>234</v>
      </c>
      <c r="J16" s="212">
        <v>161</v>
      </c>
      <c r="K16" s="212">
        <v>438</v>
      </c>
      <c r="L16" s="212">
        <v>259</v>
      </c>
      <c r="M16" s="212">
        <v>614</v>
      </c>
      <c r="N16" s="212">
        <v>638</v>
      </c>
      <c r="O16" s="212">
        <v>469</v>
      </c>
      <c r="P16" s="212">
        <v>437</v>
      </c>
      <c r="Q16" s="212">
        <v>446</v>
      </c>
      <c r="R16" s="212">
        <v>441</v>
      </c>
      <c r="S16" s="212">
        <v>7468</v>
      </c>
      <c r="T16" s="212">
        <v>4246</v>
      </c>
      <c r="U16" s="212">
        <v>286</v>
      </c>
      <c r="V16" s="212">
        <v>180</v>
      </c>
      <c r="W16" s="212">
        <v>184</v>
      </c>
      <c r="X16" s="212">
        <v>115</v>
      </c>
      <c r="Y16" s="212">
        <v>62</v>
      </c>
      <c r="Z16" s="212">
        <v>235</v>
      </c>
      <c r="AA16" s="239">
        <v>16913</v>
      </c>
      <c r="AB16" s="239">
        <v>10201</v>
      </c>
      <c r="AC16" s="239">
        <v>6712</v>
      </c>
      <c r="AD16" s="299" t="s">
        <v>33</v>
      </c>
      <c r="AE16" s="299" t="s">
        <v>33</v>
      </c>
      <c r="AF16" s="299" t="s">
        <v>33</v>
      </c>
    </row>
    <row r="17" spans="1:33" ht="78" customHeight="1" thickBot="1">
      <c r="A17" s="190" t="s">
        <v>66</v>
      </c>
      <c r="B17" s="190" t="s">
        <v>844</v>
      </c>
      <c r="C17" s="190" t="s">
        <v>725</v>
      </c>
      <c r="D17" s="190"/>
      <c r="E17" s="190"/>
      <c r="F17" s="190"/>
      <c r="G17" s="190">
        <v>0</v>
      </c>
      <c r="H17" s="190">
        <v>0</v>
      </c>
      <c r="I17" s="212">
        <v>234</v>
      </c>
      <c r="J17" s="212">
        <v>161</v>
      </c>
      <c r="K17" s="212">
        <v>435</v>
      </c>
      <c r="L17" s="212">
        <v>254</v>
      </c>
      <c r="M17" s="212">
        <v>550</v>
      </c>
      <c r="N17" s="212">
        <v>474</v>
      </c>
      <c r="O17" s="212">
        <v>425</v>
      </c>
      <c r="P17" s="212">
        <v>332</v>
      </c>
      <c r="Q17" s="212">
        <v>400</v>
      </c>
      <c r="R17" s="212">
        <v>316</v>
      </c>
      <c r="S17" s="212">
        <v>333</v>
      </c>
      <c r="T17" s="212">
        <v>317</v>
      </c>
      <c r="U17" s="212">
        <v>266</v>
      </c>
      <c r="V17" s="212">
        <v>147</v>
      </c>
      <c r="W17" s="212">
        <v>183</v>
      </c>
      <c r="X17" s="212">
        <v>112</v>
      </c>
      <c r="Y17" s="212">
        <v>45</v>
      </c>
      <c r="Z17" s="212">
        <v>183</v>
      </c>
      <c r="AA17" s="239">
        <v>5167</v>
      </c>
      <c r="AB17" s="239">
        <v>2871</v>
      </c>
      <c r="AC17" s="239">
        <v>2296</v>
      </c>
      <c r="AD17" s="299" t="s">
        <v>33</v>
      </c>
      <c r="AE17" s="299" t="s">
        <v>33</v>
      </c>
      <c r="AF17" s="299" t="s">
        <v>33</v>
      </c>
    </row>
    <row r="18" spans="1:33" ht="51" customHeight="1" thickBot="1">
      <c r="A18" s="190" t="s">
        <v>144</v>
      </c>
      <c r="B18" s="190" t="s">
        <v>845</v>
      </c>
      <c r="C18" s="190" t="s">
        <v>725</v>
      </c>
      <c r="D18" s="288"/>
      <c r="E18" s="288"/>
      <c r="F18" s="288"/>
      <c r="G18" s="190">
        <v>0</v>
      </c>
      <c r="H18" s="190">
        <v>0</v>
      </c>
      <c r="I18" s="212">
        <v>260</v>
      </c>
      <c r="J18" s="212">
        <v>178</v>
      </c>
      <c r="K18" s="301">
        <v>601</v>
      </c>
      <c r="L18" s="301">
        <v>392</v>
      </c>
      <c r="M18" s="301">
        <v>733</v>
      </c>
      <c r="N18" s="301">
        <v>609</v>
      </c>
      <c r="O18" s="301">
        <v>577</v>
      </c>
      <c r="P18" s="301">
        <v>383</v>
      </c>
      <c r="Q18" s="301">
        <v>593</v>
      </c>
      <c r="R18" s="301">
        <v>397</v>
      </c>
      <c r="S18" s="301">
        <v>2501</v>
      </c>
      <c r="T18" s="301">
        <v>1355</v>
      </c>
      <c r="U18" s="301">
        <v>355</v>
      </c>
      <c r="V18" s="301">
        <v>230</v>
      </c>
      <c r="W18" s="301">
        <v>378</v>
      </c>
      <c r="X18" s="301">
        <v>196</v>
      </c>
      <c r="Y18" s="301">
        <v>79</v>
      </c>
      <c r="Z18" s="301">
        <v>118</v>
      </c>
      <c r="AA18" s="239">
        <v>9935</v>
      </c>
      <c r="AB18" s="239">
        <v>6077</v>
      </c>
      <c r="AC18" s="239">
        <v>3858</v>
      </c>
      <c r="AD18" s="299" t="s">
        <v>33</v>
      </c>
      <c r="AE18" s="299" t="s">
        <v>33</v>
      </c>
      <c r="AF18" s="299" t="s">
        <v>33</v>
      </c>
    </row>
    <row r="19" spans="1:33" ht="93" customHeight="1" thickBot="1">
      <c r="A19" s="190" t="s">
        <v>846</v>
      </c>
      <c r="B19" s="190" t="s">
        <v>847</v>
      </c>
      <c r="C19" s="190" t="s">
        <v>725</v>
      </c>
      <c r="D19" s="190"/>
      <c r="E19" s="190"/>
      <c r="F19" s="190"/>
      <c r="G19" s="190">
        <v>0</v>
      </c>
      <c r="H19" s="190">
        <v>0</v>
      </c>
      <c r="I19" s="212">
        <v>993</v>
      </c>
      <c r="J19" s="212">
        <v>1198</v>
      </c>
      <c r="K19" s="212">
        <v>1673</v>
      </c>
      <c r="L19" s="212">
        <v>2142</v>
      </c>
      <c r="M19" s="212">
        <v>2072</v>
      </c>
      <c r="N19" s="212">
        <v>2881</v>
      </c>
      <c r="O19" s="212">
        <v>1585</v>
      </c>
      <c r="P19" s="212">
        <v>2093</v>
      </c>
      <c r="Q19" s="212">
        <v>1579</v>
      </c>
      <c r="R19" s="212">
        <v>2254</v>
      </c>
      <c r="S19" s="212">
        <v>20795</v>
      </c>
      <c r="T19" s="212">
        <v>14410</v>
      </c>
      <c r="U19" s="212">
        <v>1200</v>
      </c>
      <c r="V19" s="212">
        <v>1414</v>
      </c>
      <c r="W19" s="212">
        <v>1054</v>
      </c>
      <c r="X19" s="212">
        <v>1298</v>
      </c>
      <c r="Y19" s="212">
        <v>51</v>
      </c>
      <c r="Z19" s="212">
        <v>476</v>
      </c>
      <c r="AA19" s="239">
        <v>59168</v>
      </c>
      <c r="AB19" s="239">
        <v>31002</v>
      </c>
      <c r="AC19" s="239">
        <v>28166</v>
      </c>
      <c r="AD19" s="299" t="s">
        <v>33</v>
      </c>
      <c r="AE19" s="299" t="s">
        <v>33</v>
      </c>
      <c r="AF19" s="299" t="s">
        <v>33</v>
      </c>
    </row>
    <row r="20" spans="1:33" ht="33" customHeight="1" thickBot="1">
      <c r="A20" s="190" t="s">
        <v>848</v>
      </c>
      <c r="B20" s="190" t="s">
        <v>849</v>
      </c>
      <c r="C20" s="190" t="s">
        <v>725</v>
      </c>
      <c r="D20" s="190"/>
      <c r="E20" s="190"/>
      <c r="F20" s="190"/>
      <c r="G20" s="190">
        <v>0</v>
      </c>
      <c r="H20" s="190">
        <v>0</v>
      </c>
      <c r="I20" s="212">
        <v>114</v>
      </c>
      <c r="J20" s="212">
        <v>621</v>
      </c>
      <c r="K20" s="212">
        <v>128</v>
      </c>
      <c r="L20" s="212">
        <v>901</v>
      </c>
      <c r="M20" s="212">
        <v>174</v>
      </c>
      <c r="N20" s="212">
        <v>1120</v>
      </c>
      <c r="O20" s="212">
        <v>149</v>
      </c>
      <c r="P20" s="212">
        <v>1016</v>
      </c>
      <c r="Q20" s="212">
        <v>275</v>
      </c>
      <c r="R20" s="212">
        <v>1017</v>
      </c>
      <c r="S20" s="212">
        <v>7512</v>
      </c>
      <c r="T20" s="212">
        <v>8626</v>
      </c>
      <c r="U20" s="212">
        <v>257</v>
      </c>
      <c r="V20" s="212">
        <v>781</v>
      </c>
      <c r="W20" s="212">
        <v>257</v>
      </c>
      <c r="X20" s="212">
        <v>751</v>
      </c>
      <c r="Y20" s="212">
        <v>38</v>
      </c>
      <c r="Z20" s="212">
        <v>670</v>
      </c>
      <c r="AA20" s="239">
        <v>24407</v>
      </c>
      <c r="AB20" s="239">
        <v>8904</v>
      </c>
      <c r="AC20" s="239">
        <v>15503</v>
      </c>
      <c r="AD20" s="299" t="s">
        <v>33</v>
      </c>
      <c r="AE20" s="299" t="s">
        <v>33</v>
      </c>
      <c r="AF20" s="299" t="s">
        <v>33</v>
      </c>
    </row>
    <row r="21" spans="1:33" ht="59.25" customHeight="1" thickBot="1">
      <c r="A21" s="190" t="s">
        <v>850</v>
      </c>
      <c r="B21" s="190" t="s">
        <v>851</v>
      </c>
      <c r="C21" s="190" t="s">
        <v>725</v>
      </c>
      <c r="D21" s="190"/>
      <c r="E21" s="190"/>
      <c r="F21" s="190"/>
      <c r="G21" s="190">
        <v>0</v>
      </c>
      <c r="H21" s="190">
        <v>0</v>
      </c>
      <c r="I21" s="212">
        <v>8</v>
      </c>
      <c r="J21" s="212">
        <v>16</v>
      </c>
      <c r="K21" s="212">
        <v>24</v>
      </c>
      <c r="L21" s="212">
        <v>28</v>
      </c>
      <c r="M21" s="212">
        <v>15</v>
      </c>
      <c r="N21" s="212">
        <v>42</v>
      </c>
      <c r="O21" s="212">
        <v>11</v>
      </c>
      <c r="P21" s="212">
        <v>24</v>
      </c>
      <c r="Q21" s="212">
        <v>21</v>
      </c>
      <c r="R21" s="212">
        <v>43</v>
      </c>
      <c r="S21" s="212">
        <v>14</v>
      </c>
      <c r="T21" s="212">
        <v>60</v>
      </c>
      <c r="U21" s="212">
        <v>14</v>
      </c>
      <c r="V21" s="212">
        <v>18</v>
      </c>
      <c r="W21" s="212">
        <v>37</v>
      </c>
      <c r="X21" s="212">
        <v>191</v>
      </c>
      <c r="Y21" s="212">
        <v>130</v>
      </c>
      <c r="Z21" s="212">
        <v>1268</v>
      </c>
      <c r="AA21" s="239">
        <v>1964</v>
      </c>
      <c r="AB21" s="239">
        <v>274</v>
      </c>
      <c r="AC21" s="239">
        <v>1690</v>
      </c>
      <c r="AD21" s="299" t="s">
        <v>33</v>
      </c>
      <c r="AE21" s="299" t="s">
        <v>33</v>
      </c>
      <c r="AF21" s="299" t="s">
        <v>33</v>
      </c>
    </row>
    <row r="22" spans="1:33" ht="33.75" customHeight="1" thickBot="1">
      <c r="A22" s="190" t="s">
        <v>852</v>
      </c>
      <c r="B22" s="190" t="s">
        <v>853</v>
      </c>
      <c r="C22" s="190" t="s">
        <v>725</v>
      </c>
      <c r="D22" s="211">
        <v>1973</v>
      </c>
      <c r="E22" s="211">
        <v>809</v>
      </c>
      <c r="F22" s="211">
        <v>1164</v>
      </c>
      <c r="G22" s="190">
        <v>0</v>
      </c>
      <c r="H22" s="190">
        <v>0</v>
      </c>
      <c r="I22" s="212">
        <v>126</v>
      </c>
      <c r="J22" s="212">
        <v>154</v>
      </c>
      <c r="K22" s="212">
        <v>221</v>
      </c>
      <c r="L22" s="212">
        <v>286</v>
      </c>
      <c r="M22" s="212">
        <v>337</v>
      </c>
      <c r="N22" s="212">
        <v>532</v>
      </c>
      <c r="O22" s="212">
        <v>221</v>
      </c>
      <c r="P22" s="212">
        <v>295</v>
      </c>
      <c r="Q22" s="212">
        <v>199</v>
      </c>
      <c r="R22" s="212">
        <v>311</v>
      </c>
      <c r="S22" s="212">
        <v>155</v>
      </c>
      <c r="T22" s="212">
        <v>286</v>
      </c>
      <c r="U22" s="212">
        <v>96</v>
      </c>
      <c r="V22" s="212">
        <v>167</v>
      </c>
      <c r="W22" s="212">
        <v>80</v>
      </c>
      <c r="X22" s="212">
        <v>86</v>
      </c>
      <c r="Y22" s="212">
        <v>11</v>
      </c>
      <c r="Z22" s="212">
        <v>29</v>
      </c>
      <c r="AA22" s="239">
        <v>3592</v>
      </c>
      <c r="AB22" s="239">
        <v>1446</v>
      </c>
      <c r="AC22" s="239">
        <v>2146</v>
      </c>
      <c r="AD22" s="299">
        <v>1.8205778003041053</v>
      </c>
      <c r="AE22" s="299">
        <v>1.7873918417799752</v>
      </c>
      <c r="AF22" s="302">
        <v>1.8436426116838487</v>
      </c>
    </row>
    <row r="23" spans="1:33" ht="33.75" customHeight="1" thickBot="1">
      <c r="A23" s="190" t="s">
        <v>130</v>
      </c>
      <c r="B23" s="190" t="s">
        <v>854</v>
      </c>
      <c r="C23" s="190" t="s">
        <v>725</v>
      </c>
      <c r="D23" s="190"/>
      <c r="E23" s="190"/>
      <c r="F23" s="190"/>
      <c r="G23" s="190">
        <v>0</v>
      </c>
      <c r="H23" s="190">
        <v>0</v>
      </c>
      <c r="I23" s="212">
        <v>372</v>
      </c>
      <c r="J23" s="212">
        <v>485</v>
      </c>
      <c r="K23" s="212">
        <v>658</v>
      </c>
      <c r="L23" s="212">
        <v>955</v>
      </c>
      <c r="M23" s="212">
        <v>1467</v>
      </c>
      <c r="N23" s="212">
        <v>2017</v>
      </c>
      <c r="O23" s="212">
        <v>1223</v>
      </c>
      <c r="P23" s="212">
        <v>1675</v>
      </c>
      <c r="Q23" s="212">
        <v>1268</v>
      </c>
      <c r="R23" s="212">
        <v>1866</v>
      </c>
      <c r="S23" s="212">
        <v>1135</v>
      </c>
      <c r="T23" s="212">
        <v>1685</v>
      </c>
      <c r="U23" s="212">
        <v>986</v>
      </c>
      <c r="V23" s="212">
        <v>1176</v>
      </c>
      <c r="W23" s="212">
        <v>906</v>
      </c>
      <c r="X23" s="212">
        <v>1170</v>
      </c>
      <c r="Y23" s="212">
        <v>20</v>
      </c>
      <c r="Z23" s="212">
        <v>247</v>
      </c>
      <c r="AA23" s="239">
        <v>19311</v>
      </c>
      <c r="AB23" s="239">
        <v>8035</v>
      </c>
      <c r="AC23" s="239">
        <v>11276</v>
      </c>
      <c r="AD23" s="299" t="s">
        <v>33</v>
      </c>
      <c r="AE23" s="299" t="s">
        <v>33</v>
      </c>
      <c r="AF23" s="299" t="s">
        <v>33</v>
      </c>
    </row>
    <row r="24" spans="1:33" ht="41.25" customHeight="1" thickBot="1">
      <c r="A24" s="190" t="s">
        <v>136</v>
      </c>
      <c r="B24" s="190" t="s">
        <v>855</v>
      </c>
      <c r="C24" s="190" t="s">
        <v>725</v>
      </c>
      <c r="D24" s="190"/>
      <c r="E24" s="190"/>
      <c r="F24" s="190"/>
      <c r="G24" s="190">
        <v>0</v>
      </c>
      <c r="H24" s="190">
        <v>0</v>
      </c>
      <c r="I24" s="212">
        <v>13</v>
      </c>
      <c r="J24" s="212">
        <v>7</v>
      </c>
      <c r="K24" s="212">
        <v>30</v>
      </c>
      <c r="L24" s="212">
        <v>24</v>
      </c>
      <c r="M24" s="212">
        <v>33</v>
      </c>
      <c r="N24" s="212">
        <v>32</v>
      </c>
      <c r="O24" s="212">
        <v>24</v>
      </c>
      <c r="P24" s="212">
        <v>18</v>
      </c>
      <c r="Q24" s="212">
        <v>23</v>
      </c>
      <c r="R24" s="212">
        <v>10</v>
      </c>
      <c r="S24" s="212">
        <v>30</v>
      </c>
      <c r="T24" s="212">
        <v>9</v>
      </c>
      <c r="U24" s="212">
        <v>10</v>
      </c>
      <c r="V24" s="212">
        <v>5</v>
      </c>
      <c r="W24" s="212">
        <v>10</v>
      </c>
      <c r="X24" s="212">
        <v>18</v>
      </c>
      <c r="Y24" s="212">
        <v>0</v>
      </c>
      <c r="Z24" s="212">
        <v>4</v>
      </c>
      <c r="AA24" s="239">
        <v>300</v>
      </c>
      <c r="AB24" s="239">
        <v>173</v>
      </c>
      <c r="AC24" s="239">
        <v>127</v>
      </c>
      <c r="AD24" s="299" t="s">
        <v>33</v>
      </c>
      <c r="AE24" s="299" t="s">
        <v>33</v>
      </c>
      <c r="AF24" s="299" t="s">
        <v>33</v>
      </c>
    </row>
    <row r="25" spans="1:33" ht="36.75" customHeight="1" thickBot="1">
      <c r="A25" s="190" t="s">
        <v>138</v>
      </c>
      <c r="B25" s="190" t="s">
        <v>856</v>
      </c>
      <c r="C25" s="190" t="s">
        <v>725</v>
      </c>
      <c r="D25" s="190"/>
      <c r="E25" s="190"/>
      <c r="F25" s="190"/>
      <c r="G25" s="190">
        <v>0</v>
      </c>
      <c r="H25" s="190">
        <v>0</v>
      </c>
      <c r="I25" s="212">
        <v>729</v>
      </c>
      <c r="J25" s="212">
        <v>904</v>
      </c>
      <c r="K25" s="212">
        <v>1317</v>
      </c>
      <c r="L25" s="212">
        <v>1745</v>
      </c>
      <c r="M25" s="212">
        <v>1644</v>
      </c>
      <c r="N25" s="212">
        <v>2339</v>
      </c>
      <c r="O25" s="212">
        <v>1285</v>
      </c>
      <c r="P25" s="212">
        <v>1739</v>
      </c>
      <c r="Q25" s="212">
        <v>1240</v>
      </c>
      <c r="R25" s="212">
        <v>1825</v>
      </c>
      <c r="S25" s="212">
        <v>1084</v>
      </c>
      <c r="T25" s="212">
        <v>1631</v>
      </c>
      <c r="U25" s="212">
        <v>941</v>
      </c>
      <c r="V25" s="212">
        <v>1137</v>
      </c>
      <c r="W25" s="212">
        <v>894</v>
      </c>
      <c r="X25" s="212">
        <v>1147</v>
      </c>
      <c r="Y25" s="212">
        <v>23</v>
      </c>
      <c r="Z25" s="212">
        <v>201</v>
      </c>
      <c r="AA25" s="239">
        <v>21825</v>
      </c>
      <c r="AB25" s="239">
        <v>9157</v>
      </c>
      <c r="AC25" s="239">
        <v>12668</v>
      </c>
      <c r="AD25" s="299" t="s">
        <v>33</v>
      </c>
      <c r="AE25" s="299" t="s">
        <v>33</v>
      </c>
      <c r="AF25" s="299" t="s">
        <v>33</v>
      </c>
    </row>
    <row r="26" spans="1:33" ht="66" customHeight="1" thickBot="1">
      <c r="A26" s="190" t="s">
        <v>124</v>
      </c>
      <c r="B26" s="190" t="s">
        <v>857</v>
      </c>
      <c r="C26" s="190" t="s">
        <v>725</v>
      </c>
      <c r="D26" s="565"/>
      <c r="E26" s="565"/>
      <c r="F26" s="565"/>
      <c r="G26" s="565">
        <v>0</v>
      </c>
      <c r="H26" s="565"/>
      <c r="I26" s="610">
        <v>0</v>
      </c>
      <c r="J26" s="610"/>
      <c r="K26" s="610">
        <v>2</v>
      </c>
      <c r="L26" s="610"/>
      <c r="M26" s="610">
        <v>0</v>
      </c>
      <c r="N26" s="610"/>
      <c r="O26" s="610">
        <v>0</v>
      </c>
      <c r="P26" s="610"/>
      <c r="Q26" s="610">
        <v>12</v>
      </c>
      <c r="R26" s="610"/>
      <c r="S26" s="610">
        <v>0</v>
      </c>
      <c r="T26" s="610"/>
      <c r="U26" s="610">
        <v>0</v>
      </c>
      <c r="V26" s="610"/>
      <c r="W26" s="610">
        <v>6</v>
      </c>
      <c r="X26" s="610"/>
      <c r="Y26" s="603">
        <v>0</v>
      </c>
      <c r="Z26" s="604"/>
      <c r="AA26" s="606">
        <f>G26+I26+K26+M26+O26+Q26+S26+U26+W26+Y26</f>
        <v>20</v>
      </c>
      <c r="AB26" s="606"/>
      <c r="AC26" s="606"/>
      <c r="AD26" s="566" t="s">
        <v>33</v>
      </c>
      <c r="AE26" s="567"/>
      <c r="AF26" s="625"/>
    </row>
    <row r="27" spans="1:33" ht="61.5" customHeight="1" thickBot="1">
      <c r="A27" s="190" t="s">
        <v>858</v>
      </c>
      <c r="B27" s="190" t="s">
        <v>859</v>
      </c>
      <c r="C27" s="190" t="s">
        <v>725</v>
      </c>
      <c r="D27" s="565"/>
      <c r="E27" s="565"/>
      <c r="F27" s="565"/>
      <c r="G27" s="565">
        <v>0</v>
      </c>
      <c r="H27" s="565"/>
      <c r="I27" s="610">
        <v>0</v>
      </c>
      <c r="J27" s="610"/>
      <c r="K27" s="610">
        <v>1</v>
      </c>
      <c r="L27" s="610"/>
      <c r="M27" s="610">
        <v>1</v>
      </c>
      <c r="N27" s="610"/>
      <c r="O27" s="610">
        <v>0</v>
      </c>
      <c r="P27" s="610"/>
      <c r="Q27" s="610">
        <v>18</v>
      </c>
      <c r="R27" s="610"/>
      <c r="S27" s="610">
        <v>1</v>
      </c>
      <c r="T27" s="610"/>
      <c r="U27" s="610">
        <v>0</v>
      </c>
      <c r="V27" s="610"/>
      <c r="W27" s="610">
        <f>5-1</f>
        <v>4</v>
      </c>
      <c r="X27" s="610"/>
      <c r="Y27" s="603">
        <v>0</v>
      </c>
      <c r="Z27" s="604"/>
      <c r="AA27" s="606">
        <f t="shared" ref="AA27:AA29" si="0">G27+I27+K27+M27+O27+Q27+S27+U27+W27+Y27</f>
        <v>25</v>
      </c>
      <c r="AB27" s="606"/>
      <c r="AC27" s="606"/>
      <c r="AD27" s="576" t="s">
        <v>33</v>
      </c>
      <c r="AE27" s="576"/>
      <c r="AF27" s="576"/>
    </row>
    <row r="28" spans="1:33" ht="63" customHeight="1" thickBot="1">
      <c r="A28" s="190" t="s">
        <v>860</v>
      </c>
      <c r="B28" s="190" t="s">
        <v>861</v>
      </c>
      <c r="C28" s="190" t="s">
        <v>725</v>
      </c>
      <c r="D28" s="565"/>
      <c r="E28" s="565"/>
      <c r="F28" s="565"/>
      <c r="G28" s="565">
        <v>0</v>
      </c>
      <c r="H28" s="565"/>
      <c r="I28" s="610">
        <v>0</v>
      </c>
      <c r="J28" s="610"/>
      <c r="K28" s="610">
        <v>0</v>
      </c>
      <c r="L28" s="610"/>
      <c r="M28" s="610">
        <v>0</v>
      </c>
      <c r="N28" s="610"/>
      <c r="O28" s="610">
        <v>0</v>
      </c>
      <c r="P28" s="610"/>
      <c r="Q28" s="610">
        <v>1</v>
      </c>
      <c r="R28" s="610"/>
      <c r="S28" s="610">
        <v>0</v>
      </c>
      <c r="T28" s="610"/>
      <c r="U28" s="610">
        <v>0</v>
      </c>
      <c r="V28" s="610"/>
      <c r="W28" s="610">
        <v>1</v>
      </c>
      <c r="X28" s="610"/>
      <c r="Y28" s="603">
        <v>0</v>
      </c>
      <c r="Z28" s="604"/>
      <c r="AA28" s="606">
        <f t="shared" si="0"/>
        <v>2</v>
      </c>
      <c r="AB28" s="606"/>
      <c r="AC28" s="606"/>
      <c r="AD28" s="576" t="s">
        <v>33</v>
      </c>
      <c r="AE28" s="576"/>
      <c r="AF28" s="576"/>
    </row>
    <row r="29" spans="1:33" ht="76.5" customHeight="1" thickBot="1">
      <c r="A29" s="190" t="s">
        <v>150</v>
      </c>
      <c r="B29" s="190" t="s">
        <v>862</v>
      </c>
      <c r="C29" s="190" t="s">
        <v>725</v>
      </c>
      <c r="D29" s="565"/>
      <c r="E29" s="565"/>
      <c r="F29" s="565"/>
      <c r="G29" s="565">
        <v>0</v>
      </c>
      <c r="H29" s="565"/>
      <c r="I29" s="610">
        <v>0</v>
      </c>
      <c r="J29" s="610"/>
      <c r="K29" s="610">
        <v>0</v>
      </c>
      <c r="L29" s="610"/>
      <c r="M29" s="610">
        <v>0</v>
      </c>
      <c r="N29" s="610"/>
      <c r="O29" s="610">
        <v>0</v>
      </c>
      <c r="P29" s="610"/>
      <c r="Q29" s="610">
        <v>0</v>
      </c>
      <c r="R29" s="610"/>
      <c r="S29" s="610">
        <v>0</v>
      </c>
      <c r="T29" s="610"/>
      <c r="U29" s="610">
        <v>0</v>
      </c>
      <c r="V29" s="610"/>
      <c r="W29" s="610">
        <v>0</v>
      </c>
      <c r="X29" s="610"/>
      <c r="Y29" s="603">
        <v>0</v>
      </c>
      <c r="Z29" s="604"/>
      <c r="AA29" s="606">
        <f t="shared" si="0"/>
        <v>0</v>
      </c>
      <c r="AB29" s="606"/>
      <c r="AC29" s="606"/>
      <c r="AD29" s="576" t="s">
        <v>33</v>
      </c>
      <c r="AE29" s="576"/>
      <c r="AF29" s="576"/>
    </row>
    <row r="30" spans="1:33" s="132" customFormat="1" ht="18.75" customHeight="1" thickBot="1">
      <c r="A30" s="607" t="s">
        <v>863</v>
      </c>
      <c r="B30" s="608"/>
      <c r="C30" s="238"/>
      <c r="D30" s="252"/>
      <c r="E30" s="252"/>
      <c r="F30" s="252"/>
      <c r="G30" s="252">
        <v>0</v>
      </c>
      <c r="H30" s="252">
        <v>0</v>
      </c>
      <c r="I30" s="252">
        <f t="shared" ref="I30:AC30" si="1">SUM(I10,I12,I14)</f>
        <v>1372</v>
      </c>
      <c r="J30" s="252">
        <f t="shared" si="1"/>
        <v>2003</v>
      </c>
      <c r="K30" s="252">
        <f t="shared" si="1"/>
        <v>2427</v>
      </c>
      <c r="L30" s="252">
        <f t="shared" si="1"/>
        <v>3459</v>
      </c>
      <c r="M30" s="252">
        <f t="shared" si="1"/>
        <v>3015</v>
      </c>
      <c r="N30" s="252">
        <f t="shared" si="1"/>
        <v>4634</v>
      </c>
      <c r="O30" s="252">
        <f t="shared" si="1"/>
        <v>2346</v>
      </c>
      <c r="P30" s="252">
        <f t="shared" si="1"/>
        <v>3508</v>
      </c>
      <c r="Q30" s="252">
        <f t="shared" si="1"/>
        <v>2476</v>
      </c>
      <c r="R30" s="252">
        <f t="shared" si="1"/>
        <v>3679</v>
      </c>
      <c r="S30" s="252">
        <f t="shared" si="1"/>
        <v>30920</v>
      </c>
      <c r="T30" s="252">
        <f t="shared" si="1"/>
        <v>24464</v>
      </c>
      <c r="U30" s="252">
        <f t="shared" si="1"/>
        <v>1847</v>
      </c>
      <c r="V30" s="252">
        <f t="shared" si="1"/>
        <v>2441</v>
      </c>
      <c r="W30" s="252">
        <f t="shared" si="1"/>
        <v>1721</v>
      </c>
      <c r="X30" s="252">
        <f t="shared" si="1"/>
        <v>2266</v>
      </c>
      <c r="Y30" s="252">
        <f t="shared" si="1"/>
        <v>178</v>
      </c>
      <c r="Z30" s="252">
        <f t="shared" si="1"/>
        <v>1292</v>
      </c>
      <c r="AA30" s="252">
        <f t="shared" si="1"/>
        <v>94048</v>
      </c>
      <c r="AB30" s="252">
        <f t="shared" si="1"/>
        <v>46302</v>
      </c>
      <c r="AC30" s="252">
        <f t="shared" si="1"/>
        <v>47746</v>
      </c>
      <c r="AD30" s="616"/>
      <c r="AE30" s="617"/>
      <c r="AF30" s="618"/>
    </row>
    <row r="31" spans="1:33" s="28" customFormat="1" ht="15" thickBot="1">
      <c r="A31" s="256"/>
      <c r="B31" s="7"/>
      <c r="C31" s="7"/>
      <c r="D31" s="7"/>
      <c r="E31" s="7"/>
      <c r="F31" s="7"/>
      <c r="G31" s="7"/>
      <c r="H31" s="7"/>
      <c r="I31" s="257"/>
      <c r="J31" s="257"/>
      <c r="K31" s="257"/>
      <c r="L31" s="257"/>
      <c r="M31" s="257"/>
      <c r="N31" s="257"/>
      <c r="O31" s="257"/>
      <c r="P31" s="257"/>
      <c r="Q31" s="257"/>
      <c r="R31" s="257"/>
      <c r="S31" s="257"/>
      <c r="T31" s="257"/>
      <c r="U31" s="257"/>
      <c r="V31" s="257"/>
      <c r="W31" s="257"/>
      <c r="X31" s="257"/>
      <c r="Y31" s="257"/>
      <c r="Z31" s="257"/>
      <c r="AA31" s="304"/>
      <c r="AB31" s="61"/>
      <c r="AC31" s="61"/>
      <c r="AD31" s="7"/>
      <c r="AE31" s="305"/>
      <c r="AF31" s="257"/>
      <c r="AG31" s="33"/>
    </row>
    <row r="32" spans="1:33" ht="13.5" thickBot="1">
      <c r="A32" s="234" t="s">
        <v>1</v>
      </c>
      <c r="B32" s="569" t="s">
        <v>715</v>
      </c>
      <c r="C32" s="570"/>
      <c r="D32" s="570"/>
      <c r="E32" s="570"/>
      <c r="F32" s="570"/>
      <c r="G32" s="570"/>
      <c r="H32" s="570"/>
      <c r="I32" s="570"/>
      <c r="J32" s="570"/>
      <c r="K32" s="570"/>
      <c r="L32" s="571"/>
    </row>
    <row r="33" spans="1:32" ht="33.75" customHeight="1" thickBot="1">
      <c r="A33" s="190" t="s">
        <v>4</v>
      </c>
      <c r="B33" s="543" t="s">
        <v>750</v>
      </c>
      <c r="C33" s="548"/>
      <c r="D33" s="548"/>
      <c r="E33" s="548"/>
      <c r="F33" s="548"/>
      <c r="G33" s="548"/>
      <c r="H33" s="548"/>
      <c r="I33" s="548"/>
      <c r="J33" s="548"/>
      <c r="K33" s="548"/>
      <c r="L33" s="549"/>
    </row>
    <row r="34" spans="1:32" ht="13.5" thickBot="1"/>
    <row r="35" spans="1:32" s="56" customFormat="1" ht="39" customHeight="1" thickBot="1">
      <c r="A35" s="192" t="s">
        <v>832</v>
      </c>
      <c r="B35" s="192" t="s">
        <v>833</v>
      </c>
      <c r="C35" s="192" t="s">
        <v>190</v>
      </c>
      <c r="D35" s="550" t="s">
        <v>834</v>
      </c>
      <c r="E35" s="550"/>
      <c r="F35" s="550"/>
      <c r="G35" s="550" t="s">
        <v>13</v>
      </c>
      <c r="H35" s="550"/>
      <c r="I35" s="609" t="s">
        <v>14</v>
      </c>
      <c r="J35" s="609"/>
      <c r="K35" s="609" t="s">
        <v>15</v>
      </c>
      <c r="L35" s="609"/>
      <c r="M35" s="609" t="s">
        <v>16</v>
      </c>
      <c r="N35" s="609"/>
      <c r="O35" s="609" t="s">
        <v>17</v>
      </c>
      <c r="P35" s="609"/>
      <c r="Q35" s="609" t="s">
        <v>18</v>
      </c>
      <c r="R35" s="609"/>
      <c r="S35" s="609" t="s">
        <v>19</v>
      </c>
      <c r="T35" s="609"/>
      <c r="U35" s="609" t="s">
        <v>20</v>
      </c>
      <c r="V35" s="609"/>
      <c r="W35" s="609" t="s">
        <v>21</v>
      </c>
      <c r="X35" s="609"/>
      <c r="Y35" s="609" t="s">
        <v>22</v>
      </c>
      <c r="Z35" s="609"/>
      <c r="AA35" s="609" t="s">
        <v>720</v>
      </c>
      <c r="AB35" s="609"/>
      <c r="AC35" s="609"/>
      <c r="AD35" s="550" t="s">
        <v>835</v>
      </c>
      <c r="AE35" s="550"/>
      <c r="AF35" s="550"/>
    </row>
    <row r="36" spans="1:32" ht="21" customHeight="1" thickBot="1">
      <c r="A36" s="565"/>
      <c r="B36" s="565"/>
      <c r="C36" s="565"/>
      <c r="D36" s="190"/>
      <c r="E36" s="190"/>
      <c r="F36" s="190"/>
      <c r="G36" s="559" t="s">
        <v>722</v>
      </c>
      <c r="H36" s="560"/>
      <c r="I36" s="560"/>
      <c r="J36" s="560"/>
      <c r="K36" s="560"/>
      <c r="L36" s="560"/>
      <c r="M36" s="560"/>
      <c r="N36" s="560"/>
      <c r="O36" s="560"/>
      <c r="P36" s="560"/>
      <c r="Q36" s="560"/>
      <c r="R36" s="560"/>
      <c r="S36" s="560"/>
      <c r="T36" s="560"/>
      <c r="U36" s="560"/>
      <c r="V36" s="560"/>
      <c r="W36" s="560"/>
      <c r="X36" s="560"/>
      <c r="Y36" s="560"/>
      <c r="Z36" s="561"/>
      <c r="AA36" s="239"/>
      <c r="AB36" s="239"/>
      <c r="AC36" s="239"/>
      <c r="AD36" s="190"/>
      <c r="AE36" s="190"/>
      <c r="AF36" s="190"/>
    </row>
    <row r="37" spans="1:32" s="129" customFormat="1" ht="13.5" thickBot="1">
      <c r="A37" s="565"/>
      <c r="B37" s="565"/>
      <c r="C37" s="565"/>
      <c r="D37" s="176" t="s">
        <v>26</v>
      </c>
      <c r="E37" s="176" t="s">
        <v>24</v>
      </c>
      <c r="F37" s="176" t="s">
        <v>25</v>
      </c>
      <c r="G37" s="176" t="s">
        <v>24</v>
      </c>
      <c r="H37" s="176" t="s">
        <v>25</v>
      </c>
      <c r="I37" s="211" t="s">
        <v>24</v>
      </c>
      <c r="J37" s="211" t="s">
        <v>25</v>
      </c>
      <c r="K37" s="211" t="s">
        <v>24</v>
      </c>
      <c r="L37" s="211" t="s">
        <v>25</v>
      </c>
      <c r="M37" s="211" t="s">
        <v>24</v>
      </c>
      <c r="N37" s="211" t="s">
        <v>25</v>
      </c>
      <c r="O37" s="211" t="s">
        <v>24</v>
      </c>
      <c r="P37" s="211" t="s">
        <v>25</v>
      </c>
      <c r="Q37" s="211" t="s">
        <v>24</v>
      </c>
      <c r="R37" s="211" t="s">
        <v>25</v>
      </c>
      <c r="S37" s="211" t="s">
        <v>24</v>
      </c>
      <c r="T37" s="211" t="s">
        <v>25</v>
      </c>
      <c r="U37" s="211" t="s">
        <v>24</v>
      </c>
      <c r="V37" s="211" t="s">
        <v>25</v>
      </c>
      <c r="W37" s="211" t="s">
        <v>24</v>
      </c>
      <c r="X37" s="211" t="s">
        <v>25</v>
      </c>
      <c r="Y37" s="211" t="s">
        <v>24</v>
      </c>
      <c r="Z37" s="211" t="s">
        <v>25</v>
      </c>
      <c r="AA37" s="252" t="s">
        <v>26</v>
      </c>
      <c r="AB37" s="252" t="s">
        <v>24</v>
      </c>
      <c r="AC37" s="252" t="s">
        <v>25</v>
      </c>
      <c r="AD37" s="176" t="s">
        <v>26</v>
      </c>
      <c r="AE37" s="176" t="s">
        <v>24</v>
      </c>
      <c r="AF37" s="176" t="s">
        <v>25</v>
      </c>
    </row>
    <row r="38" spans="1:32" ht="26.25" thickBot="1">
      <c r="A38" s="190" t="s">
        <v>42</v>
      </c>
      <c r="B38" s="190" t="s">
        <v>836</v>
      </c>
      <c r="C38" s="190" t="s">
        <v>725</v>
      </c>
      <c r="D38" s="190"/>
      <c r="E38" s="190"/>
      <c r="F38" s="190"/>
      <c r="G38" s="190">
        <v>0</v>
      </c>
      <c r="H38" s="190">
        <v>0</v>
      </c>
      <c r="I38" s="212">
        <v>0</v>
      </c>
      <c r="J38" s="212">
        <v>0</v>
      </c>
      <c r="K38" s="212">
        <v>89</v>
      </c>
      <c r="L38" s="212">
        <v>120</v>
      </c>
      <c r="M38" s="212">
        <v>636</v>
      </c>
      <c r="N38" s="212">
        <v>1142</v>
      </c>
      <c r="O38" s="212">
        <v>315</v>
      </c>
      <c r="P38" s="212">
        <v>561</v>
      </c>
      <c r="Q38" s="212">
        <v>4</v>
      </c>
      <c r="R38" s="212">
        <v>3</v>
      </c>
      <c r="S38" s="212">
        <v>0</v>
      </c>
      <c r="T38" s="212">
        <v>0</v>
      </c>
      <c r="U38" s="212">
        <v>212</v>
      </c>
      <c r="V38" s="212">
        <v>305</v>
      </c>
      <c r="W38" s="212">
        <v>320</v>
      </c>
      <c r="X38" s="212">
        <v>378</v>
      </c>
      <c r="Y38" s="212">
        <v>2</v>
      </c>
      <c r="Z38" s="212">
        <v>1</v>
      </c>
      <c r="AA38" s="239">
        <v>4088</v>
      </c>
      <c r="AB38" s="239">
        <v>1578</v>
      </c>
      <c r="AC38" s="239">
        <v>2510</v>
      </c>
      <c r="AD38" s="299" t="s">
        <v>33</v>
      </c>
      <c r="AE38" s="299" t="s">
        <v>33</v>
      </c>
      <c r="AF38" s="299" t="s">
        <v>33</v>
      </c>
    </row>
    <row r="39" spans="1:32" ht="26.25" thickBot="1">
      <c r="A39" s="190" t="s">
        <v>45</v>
      </c>
      <c r="B39" s="190" t="s">
        <v>837</v>
      </c>
      <c r="C39" s="190" t="s">
        <v>725</v>
      </c>
      <c r="D39" s="190"/>
      <c r="E39" s="190"/>
      <c r="F39" s="190"/>
      <c r="G39" s="190">
        <v>0</v>
      </c>
      <c r="H39" s="190">
        <v>0</v>
      </c>
      <c r="I39" s="212">
        <v>0</v>
      </c>
      <c r="J39" s="212">
        <v>0</v>
      </c>
      <c r="K39" s="212">
        <v>52</v>
      </c>
      <c r="L39" s="212">
        <v>42</v>
      </c>
      <c r="M39" s="212">
        <v>361</v>
      </c>
      <c r="N39" s="212">
        <v>433</v>
      </c>
      <c r="O39" s="212">
        <v>164</v>
      </c>
      <c r="P39" s="212">
        <v>187</v>
      </c>
      <c r="Q39" s="212">
        <v>1</v>
      </c>
      <c r="R39" s="212">
        <v>0</v>
      </c>
      <c r="S39" s="212">
        <v>0</v>
      </c>
      <c r="T39" s="212">
        <v>0</v>
      </c>
      <c r="U39" s="212">
        <v>79</v>
      </c>
      <c r="V39" s="212">
        <v>111</v>
      </c>
      <c r="W39" s="212">
        <v>68</v>
      </c>
      <c r="X39" s="212">
        <v>87</v>
      </c>
      <c r="Y39" s="212">
        <v>1</v>
      </c>
      <c r="Z39" s="212">
        <v>0</v>
      </c>
      <c r="AA39" s="239">
        <v>1586</v>
      </c>
      <c r="AB39" s="239">
        <v>726</v>
      </c>
      <c r="AC39" s="239">
        <v>860</v>
      </c>
      <c r="AD39" s="299" t="s">
        <v>33</v>
      </c>
      <c r="AE39" s="299" t="s">
        <v>33</v>
      </c>
      <c r="AF39" s="299" t="s">
        <v>33</v>
      </c>
    </row>
    <row r="40" spans="1:32" ht="26.25" thickBot="1">
      <c r="A40" s="190" t="s">
        <v>63</v>
      </c>
      <c r="B40" s="190" t="s">
        <v>838</v>
      </c>
      <c r="C40" s="190" t="s">
        <v>725</v>
      </c>
      <c r="D40" s="190"/>
      <c r="E40" s="190"/>
      <c r="F40" s="190"/>
      <c r="G40" s="190">
        <v>0</v>
      </c>
      <c r="H40" s="190">
        <v>0</v>
      </c>
      <c r="I40" s="212">
        <v>0</v>
      </c>
      <c r="J40" s="212">
        <v>0</v>
      </c>
      <c r="K40" s="212">
        <v>22</v>
      </c>
      <c r="L40" s="212">
        <v>77</v>
      </c>
      <c r="M40" s="212">
        <v>206</v>
      </c>
      <c r="N40" s="212">
        <v>418</v>
      </c>
      <c r="O40" s="212">
        <v>73</v>
      </c>
      <c r="P40" s="212">
        <v>114</v>
      </c>
      <c r="Q40" s="212">
        <v>0</v>
      </c>
      <c r="R40" s="212">
        <v>1</v>
      </c>
      <c r="S40" s="212">
        <v>0</v>
      </c>
      <c r="T40" s="212">
        <v>0</v>
      </c>
      <c r="U40" s="212">
        <v>26</v>
      </c>
      <c r="V40" s="212">
        <v>77</v>
      </c>
      <c r="W40" s="212">
        <v>34</v>
      </c>
      <c r="X40" s="212">
        <v>63</v>
      </c>
      <c r="Y40" s="212">
        <v>0</v>
      </c>
      <c r="Z40" s="212">
        <v>0</v>
      </c>
      <c r="AA40" s="239">
        <v>1111</v>
      </c>
      <c r="AB40" s="239">
        <v>361</v>
      </c>
      <c r="AC40" s="239">
        <v>750</v>
      </c>
      <c r="AD40" s="299" t="s">
        <v>33</v>
      </c>
      <c r="AE40" s="299" t="s">
        <v>33</v>
      </c>
      <c r="AF40" s="299" t="s">
        <v>33</v>
      </c>
    </row>
    <row r="41" spans="1:32" ht="39" thickBot="1">
      <c r="A41" s="190" t="s">
        <v>47</v>
      </c>
      <c r="B41" s="190" t="s">
        <v>839</v>
      </c>
      <c r="C41" s="190" t="s">
        <v>725</v>
      </c>
      <c r="D41" s="190"/>
      <c r="E41" s="190"/>
      <c r="F41" s="190"/>
      <c r="G41" s="190">
        <v>0</v>
      </c>
      <c r="H41" s="190">
        <v>0</v>
      </c>
      <c r="I41" s="212">
        <v>0</v>
      </c>
      <c r="J41" s="212">
        <v>0</v>
      </c>
      <c r="K41" s="212">
        <v>0</v>
      </c>
      <c r="L41" s="212">
        <v>4</v>
      </c>
      <c r="M41" s="212">
        <v>13</v>
      </c>
      <c r="N41" s="212">
        <v>21</v>
      </c>
      <c r="O41" s="212">
        <v>0</v>
      </c>
      <c r="P41" s="212">
        <v>0</v>
      </c>
      <c r="Q41" s="212">
        <v>0</v>
      </c>
      <c r="R41" s="212">
        <v>0</v>
      </c>
      <c r="S41" s="212">
        <v>0</v>
      </c>
      <c r="T41" s="212">
        <v>0</v>
      </c>
      <c r="U41" s="212">
        <v>6</v>
      </c>
      <c r="V41" s="212">
        <v>10</v>
      </c>
      <c r="W41" s="212">
        <v>4</v>
      </c>
      <c r="X41" s="212">
        <v>2</v>
      </c>
      <c r="Y41" s="212">
        <v>0</v>
      </c>
      <c r="Z41" s="212">
        <v>0</v>
      </c>
      <c r="AA41" s="239">
        <v>60</v>
      </c>
      <c r="AB41" s="239">
        <v>23</v>
      </c>
      <c r="AC41" s="239">
        <v>37</v>
      </c>
      <c r="AD41" s="299" t="s">
        <v>33</v>
      </c>
      <c r="AE41" s="299" t="s">
        <v>33</v>
      </c>
      <c r="AF41" s="299" t="s">
        <v>33</v>
      </c>
    </row>
    <row r="42" spans="1:32" ht="39" thickBot="1">
      <c r="A42" s="190" t="s">
        <v>840</v>
      </c>
      <c r="B42" s="190" t="s">
        <v>841</v>
      </c>
      <c r="C42" s="190" t="s">
        <v>725</v>
      </c>
      <c r="D42" s="190"/>
      <c r="E42" s="190"/>
      <c r="F42" s="190"/>
      <c r="G42" s="190">
        <v>0</v>
      </c>
      <c r="H42" s="190">
        <v>0</v>
      </c>
      <c r="I42" s="212">
        <v>0</v>
      </c>
      <c r="J42" s="212">
        <v>0</v>
      </c>
      <c r="K42" s="212">
        <v>0</v>
      </c>
      <c r="L42" s="212">
        <v>0</v>
      </c>
      <c r="M42" s="212">
        <v>0</v>
      </c>
      <c r="N42" s="212">
        <v>0</v>
      </c>
      <c r="O42" s="212">
        <v>0</v>
      </c>
      <c r="P42" s="212">
        <v>0</v>
      </c>
      <c r="Q42" s="212">
        <v>0</v>
      </c>
      <c r="R42" s="212">
        <v>0</v>
      </c>
      <c r="S42" s="212">
        <v>0</v>
      </c>
      <c r="T42" s="212">
        <v>0</v>
      </c>
      <c r="U42" s="212">
        <v>40</v>
      </c>
      <c r="V42" s="212">
        <v>77</v>
      </c>
      <c r="W42" s="212">
        <v>56</v>
      </c>
      <c r="X42" s="212">
        <v>81</v>
      </c>
      <c r="Y42" s="212">
        <v>0</v>
      </c>
      <c r="Z42" s="212">
        <v>0</v>
      </c>
      <c r="AA42" s="239">
        <v>254</v>
      </c>
      <c r="AB42" s="239">
        <v>96</v>
      </c>
      <c r="AC42" s="239">
        <v>158</v>
      </c>
      <c r="AD42" s="299" t="s">
        <v>33</v>
      </c>
      <c r="AE42" s="299" t="s">
        <v>33</v>
      </c>
      <c r="AF42" s="299" t="s">
        <v>33</v>
      </c>
    </row>
    <row r="43" spans="1:32" ht="26.25" thickBot="1">
      <c r="A43" s="190" t="s">
        <v>49</v>
      </c>
      <c r="B43" s="190" t="s">
        <v>842</v>
      </c>
      <c r="C43" s="190" t="s">
        <v>725</v>
      </c>
      <c r="D43" s="190"/>
      <c r="E43" s="190"/>
      <c r="F43" s="190"/>
      <c r="G43" s="190">
        <v>0</v>
      </c>
      <c r="H43" s="190">
        <v>0</v>
      </c>
      <c r="I43" s="212">
        <v>0</v>
      </c>
      <c r="J43" s="212">
        <v>0</v>
      </c>
      <c r="K43" s="212">
        <v>0</v>
      </c>
      <c r="L43" s="212">
        <v>0</v>
      </c>
      <c r="M43" s="212">
        <v>0</v>
      </c>
      <c r="N43" s="212">
        <v>0</v>
      </c>
      <c r="O43" s="212">
        <v>0</v>
      </c>
      <c r="P43" s="212">
        <v>0</v>
      </c>
      <c r="Q43" s="212">
        <v>0</v>
      </c>
      <c r="R43" s="212">
        <v>0</v>
      </c>
      <c r="S43" s="212">
        <v>0</v>
      </c>
      <c r="T43" s="212">
        <v>0</v>
      </c>
      <c r="U43" s="212">
        <v>0</v>
      </c>
      <c r="V43" s="212">
        <v>0</v>
      </c>
      <c r="W43" s="212">
        <v>0</v>
      </c>
      <c r="X43" s="212">
        <v>0</v>
      </c>
      <c r="Y43" s="212">
        <v>0</v>
      </c>
      <c r="Z43" s="212">
        <v>0</v>
      </c>
      <c r="AA43" s="239">
        <v>0</v>
      </c>
      <c r="AB43" s="239">
        <v>0</v>
      </c>
      <c r="AC43" s="239">
        <v>0</v>
      </c>
      <c r="AD43" s="299" t="s">
        <v>33</v>
      </c>
      <c r="AE43" s="299" t="s">
        <v>33</v>
      </c>
      <c r="AF43" s="299" t="s">
        <v>33</v>
      </c>
    </row>
    <row r="44" spans="1:32" ht="26.25" thickBot="1">
      <c r="A44" s="190" t="s">
        <v>65</v>
      </c>
      <c r="B44" s="190" t="s">
        <v>843</v>
      </c>
      <c r="C44" s="190" t="s">
        <v>725</v>
      </c>
      <c r="D44" s="190"/>
      <c r="E44" s="190"/>
      <c r="F44" s="190"/>
      <c r="G44" s="190">
        <v>0</v>
      </c>
      <c r="H44" s="190">
        <v>0</v>
      </c>
      <c r="I44" s="212">
        <v>0</v>
      </c>
      <c r="J44" s="212">
        <v>0</v>
      </c>
      <c r="K44" s="212">
        <v>19</v>
      </c>
      <c r="L44" s="212">
        <v>22</v>
      </c>
      <c r="M44" s="212">
        <v>188</v>
      </c>
      <c r="N44" s="212">
        <v>282</v>
      </c>
      <c r="O44" s="212">
        <v>77</v>
      </c>
      <c r="P44" s="212">
        <v>82</v>
      </c>
      <c r="Q44" s="212">
        <v>0</v>
      </c>
      <c r="R44" s="212">
        <v>1</v>
      </c>
      <c r="S44" s="212">
        <v>0</v>
      </c>
      <c r="T44" s="212">
        <v>0</v>
      </c>
      <c r="U44" s="212">
        <v>40</v>
      </c>
      <c r="V44" s="212">
        <v>60</v>
      </c>
      <c r="W44" s="212">
        <v>51</v>
      </c>
      <c r="X44" s="212">
        <v>68</v>
      </c>
      <c r="Y44" s="212">
        <v>0</v>
      </c>
      <c r="Z44" s="212">
        <v>1</v>
      </c>
      <c r="AA44" s="239">
        <v>891</v>
      </c>
      <c r="AB44" s="239">
        <v>375</v>
      </c>
      <c r="AC44" s="239">
        <v>516</v>
      </c>
      <c r="AD44" s="299" t="s">
        <v>33</v>
      </c>
      <c r="AE44" s="299" t="s">
        <v>33</v>
      </c>
      <c r="AF44" s="299" t="s">
        <v>33</v>
      </c>
    </row>
    <row r="45" spans="1:32" ht="74.25" customHeight="1" thickBot="1">
      <c r="A45" s="190" t="s">
        <v>66</v>
      </c>
      <c r="B45" s="190" t="s">
        <v>844</v>
      </c>
      <c r="C45" s="190" t="s">
        <v>725</v>
      </c>
      <c r="D45" s="190"/>
      <c r="E45" s="190"/>
      <c r="F45" s="190"/>
      <c r="G45" s="190">
        <v>0</v>
      </c>
      <c r="H45" s="190">
        <v>0</v>
      </c>
      <c r="I45" s="212">
        <v>0</v>
      </c>
      <c r="J45" s="212">
        <v>0</v>
      </c>
      <c r="K45" s="212">
        <v>9</v>
      </c>
      <c r="L45" s="212">
        <v>8</v>
      </c>
      <c r="M45" s="212">
        <v>117</v>
      </c>
      <c r="N45" s="212">
        <v>122</v>
      </c>
      <c r="O45" s="212">
        <v>43</v>
      </c>
      <c r="P45" s="212">
        <v>28</v>
      </c>
      <c r="Q45" s="212">
        <v>0</v>
      </c>
      <c r="R45" s="212">
        <v>0</v>
      </c>
      <c r="S45" s="212">
        <v>0</v>
      </c>
      <c r="T45" s="212">
        <v>0</v>
      </c>
      <c r="U45" s="212">
        <v>27</v>
      </c>
      <c r="V45" s="212">
        <v>26</v>
      </c>
      <c r="W45" s="212">
        <v>33</v>
      </c>
      <c r="X45" s="212">
        <v>34</v>
      </c>
      <c r="Y45" s="212">
        <v>0</v>
      </c>
      <c r="Z45" s="212">
        <v>1</v>
      </c>
      <c r="AA45" s="239">
        <v>448</v>
      </c>
      <c r="AB45" s="239">
        <v>229</v>
      </c>
      <c r="AC45" s="239">
        <v>219</v>
      </c>
      <c r="AD45" s="299" t="s">
        <v>33</v>
      </c>
      <c r="AE45" s="299" t="s">
        <v>33</v>
      </c>
      <c r="AF45" s="299" t="s">
        <v>33</v>
      </c>
    </row>
    <row r="46" spans="1:32" ht="47.25" customHeight="1" thickBot="1">
      <c r="A46" s="190" t="s">
        <v>144</v>
      </c>
      <c r="B46" s="190" t="s">
        <v>845</v>
      </c>
      <c r="C46" s="190" t="s">
        <v>725</v>
      </c>
      <c r="D46" s="288"/>
      <c r="E46" s="288"/>
      <c r="F46" s="288"/>
      <c r="G46" s="190">
        <v>0</v>
      </c>
      <c r="H46" s="190">
        <v>0</v>
      </c>
      <c r="I46" s="212">
        <v>0</v>
      </c>
      <c r="J46" s="212">
        <v>0</v>
      </c>
      <c r="K46" s="212">
        <v>5</v>
      </c>
      <c r="L46" s="212">
        <v>9</v>
      </c>
      <c r="M46" s="301">
        <v>68</v>
      </c>
      <c r="N46" s="301">
        <v>65</v>
      </c>
      <c r="O46" s="301">
        <v>26</v>
      </c>
      <c r="P46" s="301">
        <v>8</v>
      </c>
      <c r="Q46" s="301">
        <v>0</v>
      </c>
      <c r="R46" s="301">
        <v>1</v>
      </c>
      <c r="S46" s="301">
        <v>0</v>
      </c>
      <c r="T46" s="301">
        <v>0</v>
      </c>
      <c r="U46" s="301">
        <v>16</v>
      </c>
      <c r="V46" s="301">
        <v>16</v>
      </c>
      <c r="W46" s="301">
        <v>29</v>
      </c>
      <c r="X46" s="301">
        <v>14</v>
      </c>
      <c r="Y46" s="301">
        <v>0</v>
      </c>
      <c r="Z46" s="301">
        <v>0</v>
      </c>
      <c r="AA46" s="239">
        <v>257</v>
      </c>
      <c r="AB46" s="239">
        <v>144</v>
      </c>
      <c r="AC46" s="239">
        <v>113</v>
      </c>
      <c r="AD46" s="299" t="s">
        <v>33</v>
      </c>
      <c r="AE46" s="299" t="s">
        <v>33</v>
      </c>
      <c r="AF46" s="299" t="s">
        <v>33</v>
      </c>
    </row>
    <row r="47" spans="1:32" ht="99.75" customHeight="1" thickBot="1">
      <c r="A47" s="190" t="s">
        <v>846</v>
      </c>
      <c r="B47" s="190" t="s">
        <v>847</v>
      </c>
      <c r="C47" s="190" t="s">
        <v>725</v>
      </c>
      <c r="D47" s="190"/>
      <c r="E47" s="190"/>
      <c r="F47" s="190"/>
      <c r="G47" s="190">
        <v>0</v>
      </c>
      <c r="H47" s="190">
        <v>0</v>
      </c>
      <c r="I47" s="212">
        <v>0</v>
      </c>
      <c r="J47" s="212">
        <v>0</v>
      </c>
      <c r="K47" s="212">
        <v>94</v>
      </c>
      <c r="L47" s="212">
        <v>110</v>
      </c>
      <c r="M47" s="212">
        <v>674</v>
      </c>
      <c r="N47" s="212">
        <v>829</v>
      </c>
      <c r="O47" s="212">
        <v>315</v>
      </c>
      <c r="P47" s="212">
        <v>283</v>
      </c>
      <c r="Q47" s="212">
        <v>3</v>
      </c>
      <c r="R47" s="212">
        <v>2</v>
      </c>
      <c r="S47" s="212">
        <v>0</v>
      </c>
      <c r="T47" s="212">
        <v>0</v>
      </c>
      <c r="U47" s="212">
        <v>198</v>
      </c>
      <c r="V47" s="212">
        <v>191</v>
      </c>
      <c r="W47" s="212">
        <v>270</v>
      </c>
      <c r="X47" s="212">
        <v>228</v>
      </c>
      <c r="Y47" s="212">
        <v>0</v>
      </c>
      <c r="Z47" s="212">
        <v>0</v>
      </c>
      <c r="AA47" s="239">
        <v>3197</v>
      </c>
      <c r="AB47" s="239">
        <v>1554</v>
      </c>
      <c r="AC47" s="239">
        <v>1643</v>
      </c>
      <c r="AD47" s="299" t="s">
        <v>33</v>
      </c>
      <c r="AE47" s="299" t="s">
        <v>33</v>
      </c>
      <c r="AF47" s="299" t="s">
        <v>33</v>
      </c>
    </row>
    <row r="48" spans="1:32" ht="40.5" customHeight="1" thickBot="1">
      <c r="A48" s="190" t="s">
        <v>848</v>
      </c>
      <c r="B48" s="190" t="s">
        <v>849</v>
      </c>
      <c r="C48" s="190" t="s">
        <v>725</v>
      </c>
      <c r="D48" s="190"/>
      <c r="E48" s="190"/>
      <c r="F48" s="190"/>
      <c r="G48" s="190">
        <v>0</v>
      </c>
      <c r="H48" s="190">
        <v>0</v>
      </c>
      <c r="I48" s="212">
        <v>0</v>
      </c>
      <c r="J48" s="212">
        <v>0</v>
      </c>
      <c r="K48" s="212">
        <v>12</v>
      </c>
      <c r="L48" s="212">
        <v>78</v>
      </c>
      <c r="M48" s="212">
        <v>100</v>
      </c>
      <c r="N48" s="212">
        <v>666</v>
      </c>
      <c r="O48" s="212">
        <v>47</v>
      </c>
      <c r="P48" s="212">
        <v>384</v>
      </c>
      <c r="Q48" s="212">
        <v>1</v>
      </c>
      <c r="R48" s="212">
        <v>1</v>
      </c>
      <c r="S48" s="212">
        <v>0</v>
      </c>
      <c r="T48" s="212">
        <v>0</v>
      </c>
      <c r="U48" s="212">
        <v>64</v>
      </c>
      <c r="V48" s="212">
        <v>252</v>
      </c>
      <c r="W48" s="212">
        <v>111</v>
      </c>
      <c r="X48" s="212">
        <v>280</v>
      </c>
      <c r="Y48" s="212">
        <v>0</v>
      </c>
      <c r="Z48" s="212">
        <v>0</v>
      </c>
      <c r="AA48" s="239">
        <v>1996</v>
      </c>
      <c r="AB48" s="239">
        <v>335</v>
      </c>
      <c r="AC48" s="239">
        <v>1661</v>
      </c>
      <c r="AD48" s="299" t="s">
        <v>33</v>
      </c>
      <c r="AE48" s="299" t="s">
        <v>33</v>
      </c>
      <c r="AF48" s="299" t="s">
        <v>33</v>
      </c>
    </row>
    <row r="49" spans="1:33" ht="60" customHeight="1" thickBot="1">
      <c r="A49" s="190" t="s">
        <v>850</v>
      </c>
      <c r="B49" s="190" t="s">
        <v>851</v>
      </c>
      <c r="C49" s="190" t="s">
        <v>725</v>
      </c>
      <c r="D49" s="190"/>
      <c r="E49" s="190"/>
      <c r="F49" s="190"/>
      <c r="G49" s="190">
        <v>0</v>
      </c>
      <c r="H49" s="190">
        <v>0</v>
      </c>
      <c r="I49" s="212">
        <v>0</v>
      </c>
      <c r="J49" s="212">
        <v>0</v>
      </c>
      <c r="K49" s="212">
        <v>0</v>
      </c>
      <c r="L49" s="212">
        <v>1</v>
      </c>
      <c r="M49" s="212">
        <v>2</v>
      </c>
      <c r="N49" s="212">
        <v>12</v>
      </c>
      <c r="O49" s="212">
        <v>1</v>
      </c>
      <c r="P49" s="212">
        <v>8</v>
      </c>
      <c r="Q49" s="212">
        <v>0</v>
      </c>
      <c r="R49" s="212">
        <v>0</v>
      </c>
      <c r="S49" s="212">
        <v>0</v>
      </c>
      <c r="T49" s="212">
        <v>0</v>
      </c>
      <c r="U49" s="212">
        <v>3</v>
      </c>
      <c r="V49" s="212">
        <v>6</v>
      </c>
      <c r="W49" s="212">
        <v>3</v>
      </c>
      <c r="X49" s="212">
        <v>4</v>
      </c>
      <c r="Y49" s="212">
        <v>0</v>
      </c>
      <c r="Z49" s="212">
        <v>1</v>
      </c>
      <c r="AA49" s="239">
        <v>41</v>
      </c>
      <c r="AB49" s="239">
        <v>9</v>
      </c>
      <c r="AC49" s="239">
        <v>32</v>
      </c>
      <c r="AD49" s="299" t="s">
        <v>33</v>
      </c>
      <c r="AE49" s="299" t="s">
        <v>33</v>
      </c>
      <c r="AF49" s="299" t="s">
        <v>33</v>
      </c>
    </row>
    <row r="50" spans="1:33" ht="33" customHeight="1" thickBot="1">
      <c r="A50" s="190" t="s">
        <v>852</v>
      </c>
      <c r="B50" s="190" t="s">
        <v>853</v>
      </c>
      <c r="C50" s="190" t="s">
        <v>725</v>
      </c>
      <c r="D50" s="190"/>
      <c r="E50" s="190"/>
      <c r="F50" s="190"/>
      <c r="G50" s="190">
        <v>0</v>
      </c>
      <c r="H50" s="190">
        <v>0</v>
      </c>
      <c r="I50" s="212">
        <v>0</v>
      </c>
      <c r="J50" s="212">
        <v>0</v>
      </c>
      <c r="K50" s="212">
        <v>12</v>
      </c>
      <c r="L50" s="212">
        <v>8</v>
      </c>
      <c r="M50" s="212">
        <v>91</v>
      </c>
      <c r="N50" s="212">
        <v>142</v>
      </c>
      <c r="O50" s="212">
        <v>46</v>
      </c>
      <c r="P50" s="212">
        <v>52</v>
      </c>
      <c r="Q50" s="212">
        <v>0</v>
      </c>
      <c r="R50" s="212">
        <v>0</v>
      </c>
      <c r="S50" s="212">
        <v>0</v>
      </c>
      <c r="T50" s="212">
        <v>0</v>
      </c>
      <c r="U50" s="212">
        <v>13</v>
      </c>
      <c r="V50" s="212">
        <v>31</v>
      </c>
      <c r="W50" s="212">
        <v>30</v>
      </c>
      <c r="X50" s="212">
        <v>42</v>
      </c>
      <c r="Y50" s="212">
        <v>2</v>
      </c>
      <c r="Z50" s="212">
        <v>0</v>
      </c>
      <c r="AA50" s="239">
        <v>469</v>
      </c>
      <c r="AB50" s="239">
        <v>194</v>
      </c>
      <c r="AC50" s="239">
        <v>275</v>
      </c>
      <c r="AD50" s="299" t="s">
        <v>33</v>
      </c>
      <c r="AE50" s="299" t="s">
        <v>33</v>
      </c>
      <c r="AF50" s="299" t="s">
        <v>33</v>
      </c>
    </row>
    <row r="51" spans="1:33" ht="26.25" thickBot="1">
      <c r="A51" s="190" t="s">
        <v>130</v>
      </c>
      <c r="B51" s="190" t="s">
        <v>854</v>
      </c>
      <c r="C51" s="190" t="s">
        <v>725</v>
      </c>
      <c r="D51" s="190"/>
      <c r="E51" s="190"/>
      <c r="F51" s="190"/>
      <c r="G51" s="190">
        <v>0</v>
      </c>
      <c r="H51" s="190">
        <v>0</v>
      </c>
      <c r="I51" s="212">
        <v>0</v>
      </c>
      <c r="J51" s="212">
        <v>0</v>
      </c>
      <c r="K51" s="212">
        <v>6</v>
      </c>
      <c r="L51" s="212">
        <v>7</v>
      </c>
      <c r="M51" s="212">
        <v>134</v>
      </c>
      <c r="N51" s="212">
        <v>294</v>
      </c>
      <c r="O51" s="212">
        <v>120</v>
      </c>
      <c r="P51" s="212">
        <v>151</v>
      </c>
      <c r="Q51" s="212">
        <v>0</v>
      </c>
      <c r="R51" s="212">
        <v>0</v>
      </c>
      <c r="S51" s="212">
        <v>0</v>
      </c>
      <c r="T51" s="212">
        <v>0</v>
      </c>
      <c r="U51" s="212">
        <v>143</v>
      </c>
      <c r="V51" s="212">
        <v>172</v>
      </c>
      <c r="W51" s="212">
        <v>231</v>
      </c>
      <c r="X51" s="212">
        <v>266</v>
      </c>
      <c r="Y51" s="212">
        <v>1</v>
      </c>
      <c r="Z51" s="212">
        <v>1</v>
      </c>
      <c r="AA51" s="239">
        <v>1526</v>
      </c>
      <c r="AB51" s="239">
        <v>635</v>
      </c>
      <c r="AC51" s="239">
        <v>891</v>
      </c>
      <c r="AD51" s="299" t="s">
        <v>33</v>
      </c>
      <c r="AE51" s="299" t="s">
        <v>33</v>
      </c>
      <c r="AF51" s="299" t="s">
        <v>33</v>
      </c>
    </row>
    <row r="52" spans="1:33" ht="40.5" customHeight="1" thickBot="1">
      <c r="A52" s="190" t="s">
        <v>136</v>
      </c>
      <c r="B52" s="190" t="s">
        <v>855</v>
      </c>
      <c r="C52" s="190" t="s">
        <v>725</v>
      </c>
      <c r="D52" s="190"/>
      <c r="E52" s="190"/>
      <c r="F52" s="190"/>
      <c r="G52" s="190">
        <v>0</v>
      </c>
      <c r="H52" s="190">
        <v>0</v>
      </c>
      <c r="I52" s="212">
        <v>0</v>
      </c>
      <c r="J52" s="212">
        <v>0</v>
      </c>
      <c r="K52" s="212">
        <v>0</v>
      </c>
      <c r="L52" s="212">
        <v>0</v>
      </c>
      <c r="M52" s="212">
        <v>4</v>
      </c>
      <c r="N52" s="212">
        <v>1</v>
      </c>
      <c r="O52" s="212">
        <v>1</v>
      </c>
      <c r="P52" s="212">
        <v>0</v>
      </c>
      <c r="Q52" s="212">
        <v>0</v>
      </c>
      <c r="R52" s="212">
        <v>0</v>
      </c>
      <c r="S52" s="212">
        <v>0</v>
      </c>
      <c r="T52" s="212">
        <v>0</v>
      </c>
      <c r="U52" s="212">
        <v>1</v>
      </c>
      <c r="V52" s="212">
        <v>0</v>
      </c>
      <c r="W52" s="212">
        <v>0</v>
      </c>
      <c r="X52" s="212">
        <v>0</v>
      </c>
      <c r="Y52" s="212">
        <v>0</v>
      </c>
      <c r="Z52" s="212">
        <v>0</v>
      </c>
      <c r="AA52" s="239">
        <v>7</v>
      </c>
      <c r="AB52" s="239">
        <v>6</v>
      </c>
      <c r="AC52" s="239">
        <v>1</v>
      </c>
      <c r="AD52" s="299" t="s">
        <v>33</v>
      </c>
      <c r="AE52" s="299" t="s">
        <v>33</v>
      </c>
      <c r="AF52" s="299" t="s">
        <v>33</v>
      </c>
    </row>
    <row r="53" spans="1:33" ht="33" customHeight="1" thickBot="1">
      <c r="A53" s="190" t="s">
        <v>138</v>
      </c>
      <c r="B53" s="190" t="s">
        <v>864</v>
      </c>
      <c r="C53" s="190" t="s">
        <v>725</v>
      </c>
      <c r="D53" s="190"/>
      <c r="E53" s="190"/>
      <c r="F53" s="190"/>
      <c r="G53" s="190">
        <v>0</v>
      </c>
      <c r="H53" s="190">
        <v>0</v>
      </c>
      <c r="I53" s="212">
        <v>0</v>
      </c>
      <c r="J53" s="212">
        <v>0</v>
      </c>
      <c r="K53" s="212">
        <v>55</v>
      </c>
      <c r="L53" s="212">
        <v>120</v>
      </c>
      <c r="M53" s="212">
        <v>523</v>
      </c>
      <c r="N53" s="212">
        <v>991</v>
      </c>
      <c r="O53" s="212">
        <v>210</v>
      </c>
      <c r="P53" s="212">
        <v>350</v>
      </c>
      <c r="Q53" s="212">
        <v>2</v>
      </c>
      <c r="R53" s="212">
        <v>1</v>
      </c>
      <c r="S53" s="212">
        <v>0</v>
      </c>
      <c r="T53" s="212">
        <v>0</v>
      </c>
      <c r="U53" s="212">
        <v>127</v>
      </c>
      <c r="V53" s="212">
        <v>209</v>
      </c>
      <c r="W53" s="212">
        <v>225</v>
      </c>
      <c r="X53" s="212">
        <v>271</v>
      </c>
      <c r="Y53" s="212">
        <v>1</v>
      </c>
      <c r="Z53" s="212">
        <v>0</v>
      </c>
      <c r="AA53" s="239">
        <v>3085</v>
      </c>
      <c r="AB53" s="239">
        <v>1143</v>
      </c>
      <c r="AC53" s="239">
        <v>1942</v>
      </c>
      <c r="AD53" s="299" t="s">
        <v>33</v>
      </c>
      <c r="AE53" s="299" t="s">
        <v>33</v>
      </c>
      <c r="AF53" s="299" t="s">
        <v>33</v>
      </c>
    </row>
    <row r="54" spans="1:33" ht="69" customHeight="1" thickBot="1">
      <c r="A54" s="190" t="s">
        <v>124</v>
      </c>
      <c r="B54" s="190" t="s">
        <v>857</v>
      </c>
      <c r="C54" s="190" t="s">
        <v>725</v>
      </c>
      <c r="D54" s="565"/>
      <c r="E54" s="565"/>
      <c r="F54" s="565"/>
      <c r="G54" s="565">
        <v>0</v>
      </c>
      <c r="H54" s="565"/>
      <c r="I54" s="610">
        <v>0</v>
      </c>
      <c r="J54" s="610"/>
      <c r="K54" s="610">
        <v>2</v>
      </c>
      <c r="L54" s="610"/>
      <c r="M54" s="610">
        <v>0</v>
      </c>
      <c r="N54" s="610"/>
      <c r="O54" s="610">
        <v>0</v>
      </c>
      <c r="P54" s="610"/>
      <c r="Q54" s="610">
        <v>6</v>
      </c>
      <c r="R54" s="610"/>
      <c r="S54" s="610">
        <v>0</v>
      </c>
      <c r="T54" s="610"/>
      <c r="U54" s="610">
        <v>7</v>
      </c>
      <c r="V54" s="610"/>
      <c r="W54" s="610">
        <v>3</v>
      </c>
      <c r="X54" s="610"/>
      <c r="Y54" s="603">
        <v>0</v>
      </c>
      <c r="Z54" s="604"/>
      <c r="AA54" s="622">
        <f>G54+I54+K54+M54+O54+Q54+S54+U54+W54</f>
        <v>18</v>
      </c>
      <c r="AB54" s="623"/>
      <c r="AC54" s="624"/>
      <c r="AD54" s="576" t="s">
        <v>33</v>
      </c>
      <c r="AE54" s="576"/>
      <c r="AF54" s="576"/>
    </row>
    <row r="55" spans="1:33" ht="57.75" customHeight="1" thickBot="1">
      <c r="A55" s="190" t="s">
        <v>858</v>
      </c>
      <c r="B55" s="190" t="s">
        <v>859</v>
      </c>
      <c r="C55" s="190" t="s">
        <v>725</v>
      </c>
      <c r="D55" s="565"/>
      <c r="E55" s="565"/>
      <c r="F55" s="565"/>
      <c r="G55" s="565">
        <v>0</v>
      </c>
      <c r="H55" s="565"/>
      <c r="I55" s="610">
        <v>0</v>
      </c>
      <c r="J55" s="610"/>
      <c r="K55" s="610">
        <v>3</v>
      </c>
      <c r="L55" s="610"/>
      <c r="M55" s="610">
        <v>8</v>
      </c>
      <c r="N55" s="610"/>
      <c r="O55" s="610">
        <v>0</v>
      </c>
      <c r="P55" s="610"/>
      <c r="Q55" s="610">
        <v>0</v>
      </c>
      <c r="R55" s="610"/>
      <c r="S55" s="610">
        <v>0</v>
      </c>
      <c r="T55" s="610"/>
      <c r="U55" s="610">
        <v>13</v>
      </c>
      <c r="V55" s="610"/>
      <c r="W55" s="610">
        <f>3-1</f>
        <v>2</v>
      </c>
      <c r="X55" s="610"/>
      <c r="Y55" s="603">
        <v>0</v>
      </c>
      <c r="Z55" s="604"/>
      <c r="AA55" s="622">
        <f t="shared" ref="AA55:AA57" si="2">G55+I55+K55+M55+O55+Q55+S55+U55+W55</f>
        <v>26</v>
      </c>
      <c r="AB55" s="623"/>
      <c r="AC55" s="624"/>
      <c r="AD55" s="576" t="s">
        <v>33</v>
      </c>
      <c r="AE55" s="576"/>
      <c r="AF55" s="576"/>
    </row>
    <row r="56" spans="1:33" ht="63.75" customHeight="1" thickBot="1">
      <c r="A56" s="190" t="s">
        <v>860</v>
      </c>
      <c r="B56" s="190" t="s">
        <v>861</v>
      </c>
      <c r="C56" s="190" t="s">
        <v>725</v>
      </c>
      <c r="D56" s="565"/>
      <c r="E56" s="565"/>
      <c r="F56" s="565"/>
      <c r="G56" s="565">
        <v>0</v>
      </c>
      <c r="H56" s="565"/>
      <c r="I56" s="610">
        <v>0</v>
      </c>
      <c r="J56" s="610"/>
      <c r="K56" s="610">
        <v>0</v>
      </c>
      <c r="L56" s="610"/>
      <c r="M56" s="610">
        <v>0</v>
      </c>
      <c r="N56" s="610"/>
      <c r="O56" s="610">
        <v>0</v>
      </c>
      <c r="P56" s="610"/>
      <c r="Q56" s="610">
        <v>0</v>
      </c>
      <c r="R56" s="610"/>
      <c r="S56" s="610">
        <v>0</v>
      </c>
      <c r="T56" s="610"/>
      <c r="U56" s="606">
        <v>1</v>
      </c>
      <c r="V56" s="606"/>
      <c r="W56" s="610">
        <v>0</v>
      </c>
      <c r="X56" s="610"/>
      <c r="Y56" s="603">
        <v>0</v>
      </c>
      <c r="Z56" s="604"/>
      <c r="AA56" s="622">
        <f t="shared" si="2"/>
        <v>1</v>
      </c>
      <c r="AB56" s="623"/>
      <c r="AC56" s="624"/>
      <c r="AD56" s="576" t="s">
        <v>33</v>
      </c>
      <c r="AE56" s="576"/>
      <c r="AF56" s="576"/>
    </row>
    <row r="57" spans="1:33" ht="74.25" customHeight="1" thickBot="1">
      <c r="A57" s="190" t="s">
        <v>150</v>
      </c>
      <c r="B57" s="190" t="s">
        <v>862</v>
      </c>
      <c r="C57" s="190" t="s">
        <v>725</v>
      </c>
      <c r="D57" s="565"/>
      <c r="E57" s="565"/>
      <c r="F57" s="565"/>
      <c r="G57" s="565">
        <v>0</v>
      </c>
      <c r="H57" s="565"/>
      <c r="I57" s="610">
        <v>0</v>
      </c>
      <c r="J57" s="610"/>
      <c r="K57" s="610">
        <v>0</v>
      </c>
      <c r="L57" s="610"/>
      <c r="M57" s="610">
        <v>0</v>
      </c>
      <c r="N57" s="610"/>
      <c r="O57" s="610">
        <v>0</v>
      </c>
      <c r="P57" s="610"/>
      <c r="Q57" s="610">
        <v>0</v>
      </c>
      <c r="R57" s="610"/>
      <c r="S57" s="606">
        <v>0</v>
      </c>
      <c r="T57" s="606"/>
      <c r="U57" s="610">
        <v>0</v>
      </c>
      <c r="V57" s="610"/>
      <c r="W57" s="610">
        <v>0</v>
      </c>
      <c r="X57" s="610"/>
      <c r="Y57" s="603">
        <v>0</v>
      </c>
      <c r="Z57" s="604"/>
      <c r="AA57" s="622">
        <f t="shared" si="2"/>
        <v>0</v>
      </c>
      <c r="AB57" s="623"/>
      <c r="AC57" s="624"/>
      <c r="AD57" s="576" t="s">
        <v>33</v>
      </c>
      <c r="AE57" s="576"/>
      <c r="AF57" s="576"/>
    </row>
    <row r="58" spans="1:33" s="132" customFormat="1" ht="17.25" customHeight="1" thickBot="1">
      <c r="A58" s="607" t="s">
        <v>863</v>
      </c>
      <c r="B58" s="608"/>
      <c r="C58" s="238"/>
      <c r="D58" s="568"/>
      <c r="E58" s="568"/>
      <c r="F58" s="568"/>
      <c r="G58" s="211">
        <v>0</v>
      </c>
      <c r="H58" s="211">
        <v>0</v>
      </c>
      <c r="I58" s="211">
        <f t="shared" ref="I58:AC58" si="3">SUM(I38,I40,I42)</f>
        <v>0</v>
      </c>
      <c r="J58" s="211">
        <f t="shared" si="3"/>
        <v>0</v>
      </c>
      <c r="K58" s="211">
        <f t="shared" si="3"/>
        <v>111</v>
      </c>
      <c r="L58" s="211">
        <f t="shared" si="3"/>
        <v>197</v>
      </c>
      <c r="M58" s="239">
        <f t="shared" si="3"/>
        <v>842</v>
      </c>
      <c r="N58" s="306">
        <f t="shared" si="3"/>
        <v>1560</v>
      </c>
      <c r="O58" s="239">
        <f t="shared" si="3"/>
        <v>388</v>
      </c>
      <c r="P58" s="306">
        <f t="shared" si="3"/>
        <v>675</v>
      </c>
      <c r="Q58" s="239">
        <f t="shared" si="3"/>
        <v>4</v>
      </c>
      <c r="R58" s="306">
        <f t="shared" si="3"/>
        <v>4</v>
      </c>
      <c r="S58" s="239">
        <f t="shared" si="3"/>
        <v>0</v>
      </c>
      <c r="T58" s="306">
        <f t="shared" si="3"/>
        <v>0</v>
      </c>
      <c r="U58" s="239">
        <f t="shared" si="3"/>
        <v>278</v>
      </c>
      <c r="V58" s="306">
        <f t="shared" si="3"/>
        <v>459</v>
      </c>
      <c r="W58" s="239">
        <f t="shared" si="3"/>
        <v>410</v>
      </c>
      <c r="X58" s="306">
        <f t="shared" si="3"/>
        <v>522</v>
      </c>
      <c r="Y58" s="239">
        <f t="shared" si="3"/>
        <v>2</v>
      </c>
      <c r="Z58" s="306">
        <f t="shared" si="3"/>
        <v>1</v>
      </c>
      <c r="AA58" s="252">
        <f t="shared" si="3"/>
        <v>5453</v>
      </c>
      <c r="AB58" s="252">
        <f t="shared" si="3"/>
        <v>2035</v>
      </c>
      <c r="AC58" s="252">
        <f t="shared" si="3"/>
        <v>3418</v>
      </c>
      <c r="AD58" s="565"/>
      <c r="AE58" s="565"/>
      <c r="AF58" s="565"/>
    </row>
    <row r="59" spans="1:33" s="28" customFormat="1" ht="15" thickBot="1">
      <c r="A59" s="7"/>
      <c r="B59" s="7"/>
      <c r="C59" s="7"/>
      <c r="D59" s="7"/>
      <c r="E59" s="7"/>
      <c r="F59" s="7"/>
      <c r="G59" s="7"/>
      <c r="H59" s="7"/>
      <c r="I59" s="257"/>
      <c r="J59" s="257"/>
      <c r="K59" s="257"/>
      <c r="L59" s="257"/>
      <c r="M59" s="257"/>
      <c r="N59" s="257"/>
      <c r="O59" s="257"/>
      <c r="P59" s="257"/>
      <c r="Q59" s="257"/>
      <c r="R59" s="257"/>
      <c r="S59" s="257"/>
      <c r="T59" s="257"/>
      <c r="U59" s="257"/>
      <c r="V59" s="257"/>
      <c r="W59" s="257"/>
      <c r="X59" s="257"/>
      <c r="Y59" s="257"/>
      <c r="Z59" s="257"/>
      <c r="AA59" s="304"/>
      <c r="AB59" s="61"/>
      <c r="AC59" s="61"/>
      <c r="AD59" s="7"/>
      <c r="AE59" s="305"/>
      <c r="AF59" s="7"/>
      <c r="AG59" s="33"/>
    </row>
    <row r="60" spans="1:33" ht="13.5" thickBot="1">
      <c r="A60" s="234" t="s">
        <v>1</v>
      </c>
      <c r="B60" s="569" t="s">
        <v>715</v>
      </c>
      <c r="C60" s="570"/>
      <c r="D60" s="570"/>
      <c r="E60" s="570"/>
      <c r="F60" s="570"/>
      <c r="G60" s="570"/>
      <c r="H60" s="570"/>
      <c r="I60" s="570"/>
      <c r="J60" s="570"/>
      <c r="K60" s="570"/>
      <c r="L60" s="571"/>
    </row>
    <row r="61" spans="1:33" ht="38.25" customHeight="1" thickBot="1">
      <c r="A61" s="190" t="s">
        <v>4</v>
      </c>
      <c r="B61" s="543" t="s">
        <v>753</v>
      </c>
      <c r="C61" s="548"/>
      <c r="D61" s="548"/>
      <c r="E61" s="548"/>
      <c r="F61" s="548"/>
      <c r="G61" s="548"/>
      <c r="H61" s="548"/>
      <c r="I61" s="548"/>
      <c r="J61" s="548"/>
      <c r="K61" s="548"/>
      <c r="L61" s="549"/>
    </row>
    <row r="62" spans="1:33" ht="13.5" thickBot="1"/>
    <row r="63" spans="1:33" s="56" customFormat="1" ht="39" customHeight="1" thickBot="1">
      <c r="A63" s="192" t="s">
        <v>832</v>
      </c>
      <c r="B63" s="192" t="s">
        <v>833</v>
      </c>
      <c r="C63" s="192" t="s">
        <v>190</v>
      </c>
      <c r="D63" s="550" t="s">
        <v>834</v>
      </c>
      <c r="E63" s="550"/>
      <c r="F63" s="550"/>
      <c r="G63" s="550" t="s">
        <v>13</v>
      </c>
      <c r="H63" s="550"/>
      <c r="I63" s="609" t="s">
        <v>14</v>
      </c>
      <c r="J63" s="609"/>
      <c r="K63" s="609" t="s">
        <v>15</v>
      </c>
      <c r="L63" s="609"/>
      <c r="M63" s="609" t="s">
        <v>16</v>
      </c>
      <c r="N63" s="609"/>
      <c r="O63" s="609" t="s">
        <v>17</v>
      </c>
      <c r="P63" s="609"/>
      <c r="Q63" s="609" t="s">
        <v>18</v>
      </c>
      <c r="R63" s="609"/>
      <c r="S63" s="609" t="s">
        <v>19</v>
      </c>
      <c r="T63" s="609"/>
      <c r="U63" s="609" t="s">
        <v>20</v>
      </c>
      <c r="V63" s="609"/>
      <c r="W63" s="609" t="s">
        <v>21</v>
      </c>
      <c r="X63" s="609"/>
      <c r="Y63" s="609" t="s">
        <v>22</v>
      </c>
      <c r="Z63" s="609"/>
      <c r="AA63" s="609" t="s">
        <v>720</v>
      </c>
      <c r="AB63" s="609"/>
      <c r="AC63" s="609"/>
      <c r="AD63" s="550" t="s">
        <v>835</v>
      </c>
      <c r="AE63" s="550"/>
      <c r="AF63" s="550"/>
    </row>
    <row r="64" spans="1:33" ht="16.5" customHeight="1" thickBot="1">
      <c r="A64" s="565"/>
      <c r="B64" s="565"/>
      <c r="C64" s="565"/>
      <c r="D64" s="190"/>
      <c r="E64" s="190"/>
      <c r="F64" s="190"/>
      <c r="G64" s="559" t="s">
        <v>722</v>
      </c>
      <c r="H64" s="560"/>
      <c r="I64" s="560"/>
      <c r="J64" s="560"/>
      <c r="K64" s="560"/>
      <c r="L64" s="560"/>
      <c r="M64" s="560"/>
      <c r="N64" s="560"/>
      <c r="O64" s="560"/>
      <c r="P64" s="560"/>
      <c r="Q64" s="560"/>
      <c r="R64" s="560"/>
      <c r="S64" s="560"/>
      <c r="T64" s="560"/>
      <c r="U64" s="560"/>
      <c r="V64" s="560"/>
      <c r="W64" s="560"/>
      <c r="X64" s="560"/>
      <c r="Y64" s="560"/>
      <c r="Z64" s="561"/>
      <c r="AA64" s="239"/>
      <c r="AB64" s="239"/>
      <c r="AC64" s="239"/>
      <c r="AD64" s="190"/>
      <c r="AE64" s="190"/>
      <c r="AF64" s="190"/>
    </row>
    <row r="65" spans="1:32" s="129" customFormat="1" ht="23.25" customHeight="1" thickBot="1">
      <c r="A65" s="565"/>
      <c r="B65" s="565"/>
      <c r="C65" s="565"/>
      <c r="D65" s="176" t="s">
        <v>26</v>
      </c>
      <c r="E65" s="176" t="s">
        <v>24</v>
      </c>
      <c r="F65" s="176" t="s">
        <v>25</v>
      </c>
      <c r="G65" s="176" t="s">
        <v>24</v>
      </c>
      <c r="H65" s="176" t="s">
        <v>25</v>
      </c>
      <c r="I65" s="211" t="s">
        <v>24</v>
      </c>
      <c r="J65" s="211" t="s">
        <v>25</v>
      </c>
      <c r="K65" s="211" t="s">
        <v>24</v>
      </c>
      <c r="L65" s="211" t="s">
        <v>25</v>
      </c>
      <c r="M65" s="211" t="s">
        <v>24</v>
      </c>
      <c r="N65" s="211" t="s">
        <v>25</v>
      </c>
      <c r="O65" s="211" t="s">
        <v>24</v>
      </c>
      <c r="P65" s="211" t="s">
        <v>25</v>
      </c>
      <c r="Q65" s="211" t="s">
        <v>24</v>
      </c>
      <c r="R65" s="211" t="s">
        <v>25</v>
      </c>
      <c r="S65" s="211" t="s">
        <v>24</v>
      </c>
      <c r="T65" s="211" t="s">
        <v>25</v>
      </c>
      <c r="U65" s="211" t="s">
        <v>24</v>
      </c>
      <c r="V65" s="211" t="s">
        <v>25</v>
      </c>
      <c r="W65" s="211" t="s">
        <v>24</v>
      </c>
      <c r="X65" s="211" t="s">
        <v>25</v>
      </c>
      <c r="Y65" s="211" t="s">
        <v>24</v>
      </c>
      <c r="Z65" s="211" t="s">
        <v>25</v>
      </c>
      <c r="AA65" s="252" t="s">
        <v>26</v>
      </c>
      <c r="AB65" s="252" t="s">
        <v>24</v>
      </c>
      <c r="AC65" s="252" t="s">
        <v>25</v>
      </c>
      <c r="AD65" s="176" t="s">
        <v>26</v>
      </c>
      <c r="AE65" s="176" t="s">
        <v>24</v>
      </c>
      <c r="AF65" s="176" t="s">
        <v>25</v>
      </c>
    </row>
    <row r="66" spans="1:32" ht="26.25" thickBot="1">
      <c r="A66" s="190" t="s">
        <v>42</v>
      </c>
      <c r="B66" s="190" t="s">
        <v>836</v>
      </c>
      <c r="C66" s="190" t="s">
        <v>725</v>
      </c>
      <c r="D66" s="190"/>
      <c r="E66" s="190"/>
      <c r="F66" s="190"/>
      <c r="G66" s="190">
        <v>0</v>
      </c>
      <c r="H66" s="190">
        <v>0</v>
      </c>
      <c r="I66" s="212">
        <v>0</v>
      </c>
      <c r="J66" s="212">
        <v>0</v>
      </c>
      <c r="K66" s="212">
        <v>2</v>
      </c>
      <c r="L66" s="212">
        <v>39</v>
      </c>
      <c r="M66" s="212">
        <v>14</v>
      </c>
      <c r="N66" s="212">
        <v>171</v>
      </c>
      <c r="O66" s="212">
        <v>51</v>
      </c>
      <c r="P66" s="212">
        <v>566</v>
      </c>
      <c r="Q66" s="212">
        <v>33</v>
      </c>
      <c r="R66" s="212">
        <v>627</v>
      </c>
      <c r="S66" s="212">
        <v>25</v>
      </c>
      <c r="T66" s="212">
        <v>485</v>
      </c>
      <c r="U66" s="212">
        <v>21</v>
      </c>
      <c r="V66" s="212">
        <v>248</v>
      </c>
      <c r="W66" s="212">
        <v>1</v>
      </c>
      <c r="X66" s="212">
        <v>89</v>
      </c>
      <c r="Y66" s="212">
        <v>0</v>
      </c>
      <c r="Z66" s="212">
        <v>11</v>
      </c>
      <c r="AA66" s="239">
        <v>2383</v>
      </c>
      <c r="AB66" s="239">
        <v>147</v>
      </c>
      <c r="AC66" s="239">
        <v>2236</v>
      </c>
      <c r="AD66" s="299" t="s">
        <v>33</v>
      </c>
      <c r="AE66" s="299" t="s">
        <v>33</v>
      </c>
      <c r="AF66" s="299" t="s">
        <v>33</v>
      </c>
    </row>
    <row r="67" spans="1:32" ht="26.25" thickBot="1">
      <c r="A67" s="190" t="s">
        <v>45</v>
      </c>
      <c r="B67" s="190" t="s">
        <v>837</v>
      </c>
      <c r="C67" s="190" t="s">
        <v>725</v>
      </c>
      <c r="D67" s="190"/>
      <c r="E67" s="190"/>
      <c r="F67" s="190"/>
      <c r="G67" s="190">
        <v>0</v>
      </c>
      <c r="H67" s="190">
        <v>0</v>
      </c>
      <c r="I67" s="212">
        <v>0</v>
      </c>
      <c r="J67" s="212">
        <v>0</v>
      </c>
      <c r="K67" s="212">
        <v>1</v>
      </c>
      <c r="L67" s="212">
        <v>10</v>
      </c>
      <c r="M67" s="212">
        <v>1</v>
      </c>
      <c r="N67" s="212">
        <v>21</v>
      </c>
      <c r="O67" s="212">
        <v>4</v>
      </c>
      <c r="P67" s="212">
        <v>93</v>
      </c>
      <c r="Q67" s="212">
        <v>1</v>
      </c>
      <c r="R67" s="212">
        <v>88</v>
      </c>
      <c r="S67" s="212">
        <v>2</v>
      </c>
      <c r="T67" s="212">
        <v>85</v>
      </c>
      <c r="U67" s="212">
        <v>2</v>
      </c>
      <c r="V67" s="212">
        <v>54</v>
      </c>
      <c r="W67" s="212">
        <v>0</v>
      </c>
      <c r="X67" s="212">
        <v>14</v>
      </c>
      <c r="Y67" s="212">
        <v>0</v>
      </c>
      <c r="Z67" s="212">
        <v>3</v>
      </c>
      <c r="AA67" s="239">
        <v>379</v>
      </c>
      <c r="AB67" s="239">
        <v>11</v>
      </c>
      <c r="AC67" s="239">
        <v>368</v>
      </c>
      <c r="AD67" s="299" t="s">
        <v>33</v>
      </c>
      <c r="AE67" s="299" t="s">
        <v>33</v>
      </c>
      <c r="AF67" s="299" t="s">
        <v>33</v>
      </c>
    </row>
    <row r="68" spans="1:32" ht="26.25" thickBot="1">
      <c r="A68" s="190" t="s">
        <v>63</v>
      </c>
      <c r="B68" s="190" t="s">
        <v>838</v>
      </c>
      <c r="C68" s="190" t="s">
        <v>725</v>
      </c>
      <c r="D68" s="190"/>
      <c r="E68" s="190"/>
      <c r="F68" s="190"/>
      <c r="G68" s="190">
        <v>0</v>
      </c>
      <c r="H68" s="190">
        <v>0</v>
      </c>
      <c r="I68" s="212">
        <v>0</v>
      </c>
      <c r="J68" s="212">
        <v>0</v>
      </c>
      <c r="K68" s="212">
        <v>1</v>
      </c>
      <c r="L68" s="212">
        <v>4</v>
      </c>
      <c r="M68" s="212">
        <v>1</v>
      </c>
      <c r="N68" s="212">
        <v>87</v>
      </c>
      <c r="O68" s="212">
        <v>34</v>
      </c>
      <c r="P68" s="212">
        <v>369</v>
      </c>
      <c r="Q68" s="212">
        <v>27</v>
      </c>
      <c r="R68" s="212">
        <v>426</v>
      </c>
      <c r="S68" s="212">
        <v>24</v>
      </c>
      <c r="T68" s="212">
        <v>405</v>
      </c>
      <c r="U68" s="212">
        <v>11</v>
      </c>
      <c r="V68" s="212">
        <v>205</v>
      </c>
      <c r="W68" s="212">
        <v>6</v>
      </c>
      <c r="X68" s="212">
        <v>63</v>
      </c>
      <c r="Y68" s="212">
        <v>0</v>
      </c>
      <c r="Z68" s="212">
        <v>3</v>
      </c>
      <c r="AA68" s="239">
        <v>1666</v>
      </c>
      <c r="AB68" s="239">
        <v>104</v>
      </c>
      <c r="AC68" s="239">
        <v>1562</v>
      </c>
      <c r="AD68" s="299" t="s">
        <v>33</v>
      </c>
      <c r="AE68" s="299" t="s">
        <v>33</v>
      </c>
      <c r="AF68" s="299" t="s">
        <v>33</v>
      </c>
    </row>
    <row r="69" spans="1:32" ht="39" thickBot="1">
      <c r="A69" s="190" t="s">
        <v>47</v>
      </c>
      <c r="B69" s="190" t="s">
        <v>839</v>
      </c>
      <c r="C69" s="190" t="s">
        <v>725</v>
      </c>
      <c r="D69" s="190"/>
      <c r="E69" s="190"/>
      <c r="F69" s="190"/>
      <c r="G69" s="190">
        <v>0</v>
      </c>
      <c r="H69" s="190">
        <v>0</v>
      </c>
      <c r="I69" s="212">
        <v>0</v>
      </c>
      <c r="J69" s="212">
        <v>0</v>
      </c>
      <c r="K69" s="212">
        <v>0</v>
      </c>
      <c r="L69" s="212">
        <v>0</v>
      </c>
      <c r="M69" s="212">
        <v>0</v>
      </c>
      <c r="N69" s="212">
        <v>0</v>
      </c>
      <c r="O69" s="212">
        <v>1</v>
      </c>
      <c r="P69" s="212">
        <v>17</v>
      </c>
      <c r="Q69" s="212">
        <v>3</v>
      </c>
      <c r="R69" s="212">
        <v>30</v>
      </c>
      <c r="S69" s="212">
        <v>1</v>
      </c>
      <c r="T69" s="212">
        <v>10</v>
      </c>
      <c r="U69" s="212">
        <v>0</v>
      </c>
      <c r="V69" s="212">
        <v>21</v>
      </c>
      <c r="W69" s="212">
        <v>0</v>
      </c>
      <c r="X69" s="212">
        <v>3</v>
      </c>
      <c r="Y69" s="212">
        <v>0</v>
      </c>
      <c r="Z69" s="212">
        <v>0</v>
      </c>
      <c r="AA69" s="239">
        <v>86</v>
      </c>
      <c r="AB69" s="239">
        <v>5</v>
      </c>
      <c r="AC69" s="239">
        <v>81</v>
      </c>
      <c r="AD69" s="299" t="s">
        <v>33</v>
      </c>
      <c r="AE69" s="299" t="s">
        <v>33</v>
      </c>
      <c r="AF69" s="299" t="s">
        <v>33</v>
      </c>
    </row>
    <row r="70" spans="1:32" ht="39" thickBot="1">
      <c r="A70" s="190" t="s">
        <v>840</v>
      </c>
      <c r="B70" s="190" t="s">
        <v>841</v>
      </c>
      <c r="C70" s="190" t="s">
        <v>725</v>
      </c>
      <c r="D70" s="190"/>
      <c r="E70" s="190"/>
      <c r="F70" s="190"/>
      <c r="G70" s="190">
        <v>0</v>
      </c>
      <c r="H70" s="190">
        <v>0</v>
      </c>
      <c r="I70" s="212">
        <v>0</v>
      </c>
      <c r="J70" s="212">
        <v>0</v>
      </c>
      <c r="K70" s="212">
        <v>0</v>
      </c>
      <c r="L70" s="212">
        <v>26</v>
      </c>
      <c r="M70" s="212">
        <v>5</v>
      </c>
      <c r="N70" s="212">
        <v>190</v>
      </c>
      <c r="O70" s="212">
        <v>16</v>
      </c>
      <c r="P70" s="212">
        <v>669</v>
      </c>
      <c r="Q70" s="212">
        <v>22</v>
      </c>
      <c r="R70" s="212">
        <v>800</v>
      </c>
      <c r="S70" s="212">
        <v>66</v>
      </c>
      <c r="T70" s="212">
        <v>910</v>
      </c>
      <c r="U70" s="212">
        <v>72</v>
      </c>
      <c r="V70" s="212">
        <v>686</v>
      </c>
      <c r="W70" s="212">
        <v>43</v>
      </c>
      <c r="X70" s="212">
        <v>332</v>
      </c>
      <c r="Y70" s="212">
        <v>0</v>
      </c>
      <c r="Z70" s="212">
        <v>32</v>
      </c>
      <c r="AA70" s="239">
        <v>3869</v>
      </c>
      <c r="AB70" s="239">
        <v>224</v>
      </c>
      <c r="AC70" s="239">
        <v>3645</v>
      </c>
      <c r="AD70" s="299" t="s">
        <v>33</v>
      </c>
      <c r="AE70" s="299" t="s">
        <v>33</v>
      </c>
      <c r="AF70" s="299" t="s">
        <v>33</v>
      </c>
    </row>
    <row r="71" spans="1:32" ht="26.25" thickBot="1">
      <c r="A71" s="190" t="s">
        <v>49</v>
      </c>
      <c r="B71" s="190" t="s">
        <v>842</v>
      </c>
      <c r="C71" s="190" t="s">
        <v>725</v>
      </c>
      <c r="D71" s="190"/>
      <c r="E71" s="190"/>
      <c r="F71" s="190"/>
      <c r="G71" s="190">
        <v>0</v>
      </c>
      <c r="H71" s="190">
        <v>0</v>
      </c>
      <c r="I71" s="212">
        <v>0</v>
      </c>
      <c r="J71" s="212">
        <v>0</v>
      </c>
      <c r="K71" s="212">
        <v>1</v>
      </c>
      <c r="L71" s="212">
        <v>11</v>
      </c>
      <c r="M71" s="212">
        <v>1</v>
      </c>
      <c r="N71" s="212">
        <v>54</v>
      </c>
      <c r="O71" s="212">
        <v>2</v>
      </c>
      <c r="P71" s="212">
        <v>143</v>
      </c>
      <c r="Q71" s="212">
        <v>1</v>
      </c>
      <c r="R71" s="212">
        <v>152</v>
      </c>
      <c r="S71" s="212">
        <v>2</v>
      </c>
      <c r="T71" s="212">
        <v>141</v>
      </c>
      <c r="U71" s="212">
        <v>3</v>
      </c>
      <c r="V71" s="212">
        <v>67</v>
      </c>
      <c r="W71" s="212">
        <v>0</v>
      </c>
      <c r="X71" s="212">
        <v>25</v>
      </c>
      <c r="Y71" s="212">
        <v>0</v>
      </c>
      <c r="Z71" s="212">
        <v>8</v>
      </c>
      <c r="AA71" s="239">
        <v>611</v>
      </c>
      <c r="AB71" s="239">
        <v>10</v>
      </c>
      <c r="AC71" s="239">
        <v>601</v>
      </c>
      <c r="AD71" s="299" t="s">
        <v>33</v>
      </c>
      <c r="AE71" s="299" t="s">
        <v>33</v>
      </c>
      <c r="AF71" s="299" t="s">
        <v>33</v>
      </c>
    </row>
    <row r="72" spans="1:32" ht="26.25" thickBot="1">
      <c r="A72" s="190" t="s">
        <v>65</v>
      </c>
      <c r="B72" s="190" t="s">
        <v>843</v>
      </c>
      <c r="C72" s="190" t="s">
        <v>725</v>
      </c>
      <c r="D72" s="190"/>
      <c r="E72" s="190"/>
      <c r="F72" s="190"/>
      <c r="G72" s="190">
        <v>0</v>
      </c>
      <c r="H72" s="190">
        <v>0</v>
      </c>
      <c r="I72" s="212">
        <v>0</v>
      </c>
      <c r="J72" s="212">
        <v>0</v>
      </c>
      <c r="K72" s="212">
        <v>0</v>
      </c>
      <c r="L72" s="212">
        <v>0</v>
      </c>
      <c r="M72" s="212">
        <v>2</v>
      </c>
      <c r="N72" s="212">
        <v>0</v>
      </c>
      <c r="O72" s="212">
        <v>0</v>
      </c>
      <c r="P72" s="212">
        <v>0</v>
      </c>
      <c r="Q72" s="212">
        <v>1</v>
      </c>
      <c r="R72" s="212">
        <v>0</v>
      </c>
      <c r="S72" s="212">
        <v>1</v>
      </c>
      <c r="T72" s="212">
        <v>0</v>
      </c>
      <c r="U72" s="212">
        <v>0</v>
      </c>
      <c r="V72" s="212">
        <v>0</v>
      </c>
      <c r="W72" s="212">
        <v>0</v>
      </c>
      <c r="X72" s="212">
        <v>0</v>
      </c>
      <c r="Y72" s="212">
        <v>0</v>
      </c>
      <c r="Z72" s="212">
        <v>0</v>
      </c>
      <c r="AA72" s="239">
        <v>4</v>
      </c>
      <c r="AB72" s="239">
        <v>4</v>
      </c>
      <c r="AC72" s="239">
        <v>0</v>
      </c>
      <c r="AD72" s="299" t="s">
        <v>33</v>
      </c>
      <c r="AE72" s="299" t="s">
        <v>33</v>
      </c>
      <c r="AF72" s="299" t="s">
        <v>33</v>
      </c>
    </row>
    <row r="73" spans="1:32" ht="72" customHeight="1" thickBot="1">
      <c r="A73" s="190" t="s">
        <v>66</v>
      </c>
      <c r="B73" s="190" t="s">
        <v>844</v>
      </c>
      <c r="C73" s="190" t="s">
        <v>725</v>
      </c>
      <c r="D73" s="190"/>
      <c r="E73" s="190"/>
      <c r="F73" s="190"/>
      <c r="G73" s="190">
        <v>0</v>
      </c>
      <c r="H73" s="190">
        <v>0</v>
      </c>
      <c r="I73" s="212">
        <v>0</v>
      </c>
      <c r="J73" s="212">
        <v>0</v>
      </c>
      <c r="K73" s="212">
        <v>0</v>
      </c>
      <c r="L73" s="212">
        <v>0</v>
      </c>
      <c r="M73" s="212">
        <v>2</v>
      </c>
      <c r="N73" s="212">
        <v>0</v>
      </c>
      <c r="O73" s="212">
        <v>0</v>
      </c>
      <c r="P73" s="212">
        <v>0</v>
      </c>
      <c r="Q73" s="212">
        <v>1</v>
      </c>
      <c r="R73" s="212">
        <v>0</v>
      </c>
      <c r="S73" s="212">
        <v>0</v>
      </c>
      <c r="T73" s="212">
        <v>0</v>
      </c>
      <c r="U73" s="212">
        <v>0</v>
      </c>
      <c r="V73" s="212">
        <v>0</v>
      </c>
      <c r="W73" s="212">
        <v>0</v>
      </c>
      <c r="X73" s="212">
        <v>0</v>
      </c>
      <c r="Y73" s="212">
        <v>0</v>
      </c>
      <c r="Z73" s="212">
        <v>0</v>
      </c>
      <c r="AA73" s="239">
        <v>3</v>
      </c>
      <c r="AB73" s="239">
        <v>3</v>
      </c>
      <c r="AC73" s="239">
        <v>0</v>
      </c>
      <c r="AD73" s="299" t="s">
        <v>33</v>
      </c>
      <c r="AE73" s="299" t="s">
        <v>33</v>
      </c>
      <c r="AF73" s="299" t="s">
        <v>33</v>
      </c>
    </row>
    <row r="74" spans="1:32" ht="47.25" customHeight="1" thickBot="1">
      <c r="A74" s="190" t="s">
        <v>144</v>
      </c>
      <c r="B74" s="190" t="s">
        <v>845</v>
      </c>
      <c r="C74" s="190" t="s">
        <v>725</v>
      </c>
      <c r="D74" s="288"/>
      <c r="E74" s="288"/>
      <c r="F74" s="288"/>
      <c r="G74" s="190">
        <v>0</v>
      </c>
      <c r="H74" s="190">
        <v>0</v>
      </c>
      <c r="I74" s="212">
        <v>0</v>
      </c>
      <c r="J74" s="212">
        <v>0</v>
      </c>
      <c r="K74" s="212">
        <v>1</v>
      </c>
      <c r="L74" s="212">
        <v>6</v>
      </c>
      <c r="M74" s="301">
        <v>1</v>
      </c>
      <c r="N74" s="301">
        <v>27</v>
      </c>
      <c r="O74" s="301">
        <v>6</v>
      </c>
      <c r="P74" s="301">
        <v>58</v>
      </c>
      <c r="Q74" s="301">
        <v>4</v>
      </c>
      <c r="R74" s="301">
        <v>59</v>
      </c>
      <c r="S74" s="301">
        <v>8</v>
      </c>
      <c r="T74" s="301">
        <v>54</v>
      </c>
      <c r="U74" s="301">
        <v>4</v>
      </c>
      <c r="V74" s="301">
        <v>29</v>
      </c>
      <c r="W74" s="301">
        <v>1</v>
      </c>
      <c r="X74" s="301">
        <v>20</v>
      </c>
      <c r="Y74" s="301">
        <v>0</v>
      </c>
      <c r="Z74" s="301">
        <v>6</v>
      </c>
      <c r="AA74" s="239">
        <v>284</v>
      </c>
      <c r="AB74" s="239">
        <v>25</v>
      </c>
      <c r="AC74" s="239">
        <v>259</v>
      </c>
      <c r="AD74" s="299" t="s">
        <v>33</v>
      </c>
      <c r="AE74" s="299" t="s">
        <v>33</v>
      </c>
      <c r="AF74" s="299" t="s">
        <v>33</v>
      </c>
    </row>
    <row r="75" spans="1:32" ht="105.75" customHeight="1" thickBot="1">
      <c r="A75" s="190" t="s">
        <v>846</v>
      </c>
      <c r="B75" s="190" t="s">
        <v>847</v>
      </c>
      <c r="C75" s="190" t="s">
        <v>725</v>
      </c>
      <c r="D75" s="190"/>
      <c r="E75" s="190"/>
      <c r="F75" s="190"/>
      <c r="G75" s="190">
        <v>0</v>
      </c>
      <c r="H75" s="190">
        <v>0</v>
      </c>
      <c r="I75" s="212">
        <v>0</v>
      </c>
      <c r="J75" s="212">
        <v>0</v>
      </c>
      <c r="K75" s="212">
        <v>2</v>
      </c>
      <c r="L75" s="212">
        <v>28</v>
      </c>
      <c r="M75" s="212">
        <v>11</v>
      </c>
      <c r="N75" s="212">
        <v>151</v>
      </c>
      <c r="O75" s="212">
        <v>59</v>
      </c>
      <c r="P75" s="212">
        <v>479</v>
      </c>
      <c r="Q75" s="212">
        <v>31</v>
      </c>
      <c r="R75" s="212">
        <v>550</v>
      </c>
      <c r="S75" s="212">
        <v>60</v>
      </c>
      <c r="T75" s="212">
        <v>543</v>
      </c>
      <c r="U75" s="212">
        <v>48</v>
      </c>
      <c r="V75" s="212">
        <v>339</v>
      </c>
      <c r="W75" s="212">
        <v>21</v>
      </c>
      <c r="X75" s="212">
        <v>142</v>
      </c>
      <c r="Y75" s="212">
        <v>0</v>
      </c>
      <c r="Z75" s="212">
        <v>25</v>
      </c>
      <c r="AA75" s="239">
        <v>2489</v>
      </c>
      <c r="AB75" s="239">
        <v>232</v>
      </c>
      <c r="AC75" s="239">
        <v>2257</v>
      </c>
      <c r="AD75" s="299" t="s">
        <v>33</v>
      </c>
      <c r="AE75" s="299" t="s">
        <v>33</v>
      </c>
      <c r="AF75" s="299" t="s">
        <v>33</v>
      </c>
    </row>
    <row r="76" spans="1:32" ht="33" customHeight="1" thickBot="1">
      <c r="A76" s="190" t="s">
        <v>848</v>
      </c>
      <c r="B76" s="190" t="s">
        <v>849</v>
      </c>
      <c r="C76" s="190" t="s">
        <v>725</v>
      </c>
      <c r="D76" s="190"/>
      <c r="E76" s="190"/>
      <c r="F76" s="190"/>
      <c r="G76" s="190">
        <v>0</v>
      </c>
      <c r="H76" s="190">
        <v>0</v>
      </c>
      <c r="I76" s="212">
        <v>0</v>
      </c>
      <c r="J76" s="212">
        <v>0</v>
      </c>
      <c r="K76" s="212">
        <v>0</v>
      </c>
      <c r="L76" s="212">
        <v>35</v>
      </c>
      <c r="M76" s="212">
        <v>8</v>
      </c>
      <c r="N76" s="212">
        <v>270</v>
      </c>
      <c r="O76" s="212">
        <v>36</v>
      </c>
      <c r="P76" s="212">
        <v>1064</v>
      </c>
      <c r="Q76" s="212">
        <v>47</v>
      </c>
      <c r="R76" s="212">
        <v>1244</v>
      </c>
      <c r="S76" s="212">
        <v>47</v>
      </c>
      <c r="T76" s="212">
        <v>1200</v>
      </c>
      <c r="U76" s="212">
        <v>52</v>
      </c>
      <c r="V76" s="212">
        <v>771</v>
      </c>
      <c r="W76" s="212">
        <v>28</v>
      </c>
      <c r="X76" s="212">
        <v>322</v>
      </c>
      <c r="Y76" s="212">
        <v>0</v>
      </c>
      <c r="Z76" s="212">
        <v>15</v>
      </c>
      <c r="AA76" s="239">
        <v>5139</v>
      </c>
      <c r="AB76" s="239">
        <v>218</v>
      </c>
      <c r="AC76" s="239">
        <v>4921</v>
      </c>
      <c r="AD76" s="299" t="s">
        <v>33</v>
      </c>
      <c r="AE76" s="299" t="s">
        <v>33</v>
      </c>
      <c r="AF76" s="299" t="s">
        <v>33</v>
      </c>
    </row>
    <row r="77" spans="1:32" ht="62.25" customHeight="1" thickBot="1">
      <c r="A77" s="190" t="s">
        <v>850</v>
      </c>
      <c r="B77" s="190" t="s">
        <v>851</v>
      </c>
      <c r="C77" s="190" t="s">
        <v>725</v>
      </c>
      <c r="D77" s="190"/>
      <c r="E77" s="190"/>
      <c r="F77" s="190"/>
      <c r="G77" s="190">
        <v>0</v>
      </c>
      <c r="H77" s="190">
        <v>0</v>
      </c>
      <c r="I77" s="212">
        <v>0</v>
      </c>
      <c r="J77" s="212">
        <v>0</v>
      </c>
      <c r="K77" s="212">
        <v>0</v>
      </c>
      <c r="L77" s="212">
        <v>0</v>
      </c>
      <c r="M77" s="212">
        <v>1</v>
      </c>
      <c r="N77" s="212">
        <v>3</v>
      </c>
      <c r="O77" s="212">
        <v>1</v>
      </c>
      <c r="P77" s="212">
        <v>11</v>
      </c>
      <c r="Q77" s="212">
        <v>3</v>
      </c>
      <c r="R77" s="212">
        <v>26</v>
      </c>
      <c r="S77" s="212">
        <v>1</v>
      </c>
      <c r="T77" s="212">
        <v>27</v>
      </c>
      <c r="U77" s="212">
        <v>2</v>
      </c>
      <c r="V77" s="212">
        <v>33</v>
      </c>
      <c r="W77" s="212">
        <v>6</v>
      </c>
      <c r="X77" s="212">
        <v>29</v>
      </c>
      <c r="Y77" s="212">
        <v>0</v>
      </c>
      <c r="Z77" s="212">
        <v>2</v>
      </c>
      <c r="AA77" s="239">
        <v>145</v>
      </c>
      <c r="AB77" s="239">
        <v>14</v>
      </c>
      <c r="AC77" s="239">
        <v>131</v>
      </c>
      <c r="AD77" s="299" t="s">
        <v>33</v>
      </c>
      <c r="AE77" s="299" t="s">
        <v>33</v>
      </c>
      <c r="AF77" s="299" t="s">
        <v>33</v>
      </c>
    </row>
    <row r="78" spans="1:32" ht="33.75" customHeight="1" thickBot="1">
      <c r="A78" s="190" t="s">
        <v>852</v>
      </c>
      <c r="B78" s="190" t="s">
        <v>853</v>
      </c>
      <c r="C78" s="190" t="s">
        <v>725</v>
      </c>
      <c r="D78" s="190"/>
      <c r="E78" s="190"/>
      <c r="F78" s="190"/>
      <c r="G78" s="190">
        <v>0</v>
      </c>
      <c r="H78" s="190">
        <v>0</v>
      </c>
      <c r="I78" s="212">
        <v>0</v>
      </c>
      <c r="J78" s="212">
        <v>0</v>
      </c>
      <c r="K78" s="212">
        <v>0</v>
      </c>
      <c r="L78" s="212">
        <v>1</v>
      </c>
      <c r="M78" s="212">
        <v>0</v>
      </c>
      <c r="N78" s="212">
        <v>7</v>
      </c>
      <c r="O78" s="212">
        <v>1</v>
      </c>
      <c r="P78" s="212">
        <v>21</v>
      </c>
      <c r="Q78" s="212">
        <v>0</v>
      </c>
      <c r="R78" s="212">
        <v>27</v>
      </c>
      <c r="S78" s="212">
        <v>1</v>
      </c>
      <c r="T78" s="212">
        <v>25</v>
      </c>
      <c r="U78" s="212">
        <v>2</v>
      </c>
      <c r="V78" s="212">
        <v>6</v>
      </c>
      <c r="W78" s="212">
        <v>7</v>
      </c>
      <c r="X78" s="212">
        <v>13</v>
      </c>
      <c r="Y78" s="212">
        <v>0</v>
      </c>
      <c r="Z78" s="212">
        <v>0</v>
      </c>
      <c r="AA78" s="239">
        <v>111</v>
      </c>
      <c r="AB78" s="239">
        <v>11</v>
      </c>
      <c r="AC78" s="239">
        <v>100</v>
      </c>
      <c r="AD78" s="299" t="s">
        <v>33</v>
      </c>
      <c r="AE78" s="299" t="s">
        <v>33</v>
      </c>
      <c r="AF78" s="299" t="s">
        <v>33</v>
      </c>
    </row>
    <row r="79" spans="1:32" ht="26.25" thickBot="1">
      <c r="A79" s="190" t="s">
        <v>130</v>
      </c>
      <c r="B79" s="190" t="s">
        <v>854</v>
      </c>
      <c r="C79" s="190" t="s">
        <v>725</v>
      </c>
      <c r="D79" s="190"/>
      <c r="E79" s="190"/>
      <c r="F79" s="190"/>
      <c r="G79" s="190">
        <v>0</v>
      </c>
      <c r="H79" s="190">
        <v>0</v>
      </c>
      <c r="I79" s="212">
        <v>0</v>
      </c>
      <c r="J79" s="212">
        <v>0</v>
      </c>
      <c r="K79" s="212">
        <v>0</v>
      </c>
      <c r="L79" s="212">
        <v>0</v>
      </c>
      <c r="M79" s="212">
        <v>0</v>
      </c>
      <c r="N79" s="212">
        <v>37</v>
      </c>
      <c r="O79" s="212">
        <v>33</v>
      </c>
      <c r="P79" s="212">
        <v>431</v>
      </c>
      <c r="Q79" s="212">
        <v>19</v>
      </c>
      <c r="R79" s="212">
        <v>482</v>
      </c>
      <c r="S79" s="212">
        <v>69</v>
      </c>
      <c r="T79" s="212">
        <v>781</v>
      </c>
      <c r="U79" s="212">
        <v>71</v>
      </c>
      <c r="V79" s="212">
        <v>544</v>
      </c>
      <c r="W79" s="212">
        <v>20</v>
      </c>
      <c r="X79" s="212">
        <v>163</v>
      </c>
      <c r="Y79" s="212">
        <v>0</v>
      </c>
      <c r="Z79" s="212">
        <v>24</v>
      </c>
      <c r="AA79" s="239">
        <v>2674</v>
      </c>
      <c r="AB79" s="239">
        <v>212</v>
      </c>
      <c r="AC79" s="239">
        <v>2462</v>
      </c>
      <c r="AD79" s="299" t="s">
        <v>33</v>
      </c>
      <c r="AE79" s="299" t="s">
        <v>33</v>
      </c>
      <c r="AF79" s="299" t="s">
        <v>33</v>
      </c>
    </row>
    <row r="80" spans="1:32" ht="32.25" customHeight="1" thickBot="1">
      <c r="A80" s="190" t="s">
        <v>136</v>
      </c>
      <c r="B80" s="190" t="s">
        <v>855</v>
      </c>
      <c r="C80" s="190" t="s">
        <v>725</v>
      </c>
      <c r="D80" s="190"/>
      <c r="E80" s="190"/>
      <c r="F80" s="190"/>
      <c r="G80" s="190">
        <v>0</v>
      </c>
      <c r="H80" s="190">
        <v>0</v>
      </c>
      <c r="I80" s="212">
        <v>0</v>
      </c>
      <c r="J80" s="212">
        <v>0</v>
      </c>
      <c r="K80" s="212">
        <v>0</v>
      </c>
      <c r="L80" s="212">
        <v>0</v>
      </c>
      <c r="M80" s="212">
        <v>0</v>
      </c>
      <c r="N80" s="212">
        <v>3</v>
      </c>
      <c r="O80" s="212">
        <v>0</v>
      </c>
      <c r="P80" s="212">
        <v>3</v>
      </c>
      <c r="Q80" s="212">
        <v>0</v>
      </c>
      <c r="R80" s="212">
        <v>5</v>
      </c>
      <c r="S80" s="212">
        <v>0</v>
      </c>
      <c r="T80" s="212">
        <v>2</v>
      </c>
      <c r="U80" s="212">
        <v>0</v>
      </c>
      <c r="V80" s="212">
        <v>0</v>
      </c>
      <c r="W80" s="212">
        <v>2</v>
      </c>
      <c r="X80" s="212">
        <v>5</v>
      </c>
      <c r="Y80" s="212">
        <v>0</v>
      </c>
      <c r="Z80" s="212">
        <v>0</v>
      </c>
      <c r="AA80" s="239">
        <v>20</v>
      </c>
      <c r="AB80" s="239">
        <v>2</v>
      </c>
      <c r="AC80" s="239">
        <v>18</v>
      </c>
      <c r="AD80" s="299" t="s">
        <v>33</v>
      </c>
      <c r="AE80" s="299" t="s">
        <v>33</v>
      </c>
      <c r="AF80" s="299" t="s">
        <v>33</v>
      </c>
    </row>
    <row r="81" spans="1:33" ht="29.25" thickBot="1">
      <c r="A81" s="190" t="s">
        <v>138</v>
      </c>
      <c r="B81" s="190" t="s">
        <v>864</v>
      </c>
      <c r="C81" s="190" t="s">
        <v>725</v>
      </c>
      <c r="D81" s="190"/>
      <c r="E81" s="190"/>
      <c r="F81" s="190"/>
      <c r="G81" s="190">
        <v>0</v>
      </c>
      <c r="H81" s="190">
        <v>0</v>
      </c>
      <c r="I81" s="212">
        <v>0</v>
      </c>
      <c r="J81" s="212">
        <v>0</v>
      </c>
      <c r="K81" s="212">
        <v>0</v>
      </c>
      <c r="L81" s="212">
        <v>8</v>
      </c>
      <c r="M81" s="212">
        <v>5</v>
      </c>
      <c r="N81" s="212">
        <v>109</v>
      </c>
      <c r="O81" s="212">
        <v>57</v>
      </c>
      <c r="P81" s="212">
        <v>777</v>
      </c>
      <c r="Q81" s="212">
        <v>39</v>
      </c>
      <c r="R81" s="212">
        <v>817</v>
      </c>
      <c r="S81" s="212">
        <v>70</v>
      </c>
      <c r="T81" s="212">
        <v>899</v>
      </c>
      <c r="U81" s="212">
        <v>82</v>
      </c>
      <c r="V81" s="212">
        <v>751</v>
      </c>
      <c r="W81" s="212">
        <v>27</v>
      </c>
      <c r="X81" s="212">
        <v>190</v>
      </c>
      <c r="Y81" s="212">
        <v>0</v>
      </c>
      <c r="Z81" s="212">
        <v>27</v>
      </c>
      <c r="AA81" s="239">
        <v>3858</v>
      </c>
      <c r="AB81" s="239">
        <v>280</v>
      </c>
      <c r="AC81" s="239">
        <v>3578</v>
      </c>
      <c r="AD81" s="299" t="s">
        <v>33</v>
      </c>
      <c r="AE81" s="299" t="s">
        <v>33</v>
      </c>
      <c r="AF81" s="299" t="s">
        <v>33</v>
      </c>
    </row>
    <row r="82" spans="1:33" ht="63.75" customHeight="1" thickBot="1">
      <c r="A82" s="190" t="s">
        <v>124</v>
      </c>
      <c r="B82" s="190" t="s">
        <v>857</v>
      </c>
      <c r="C82" s="190" t="s">
        <v>725</v>
      </c>
      <c r="D82" s="565"/>
      <c r="E82" s="565"/>
      <c r="F82" s="565"/>
      <c r="G82" s="565">
        <v>0</v>
      </c>
      <c r="H82" s="565"/>
      <c r="I82" s="610">
        <v>0</v>
      </c>
      <c r="J82" s="610"/>
      <c r="K82" s="610">
        <v>1</v>
      </c>
      <c r="L82" s="610"/>
      <c r="M82" s="610">
        <v>5</v>
      </c>
      <c r="N82" s="610"/>
      <c r="O82" s="610">
        <v>5</v>
      </c>
      <c r="P82" s="610"/>
      <c r="Q82" s="610">
        <v>0</v>
      </c>
      <c r="R82" s="610"/>
      <c r="S82" s="610">
        <v>2</v>
      </c>
      <c r="T82" s="610"/>
      <c r="U82" s="610">
        <v>0</v>
      </c>
      <c r="V82" s="610"/>
      <c r="W82" s="610">
        <v>0</v>
      </c>
      <c r="X82" s="610"/>
      <c r="Y82" s="603">
        <v>0</v>
      </c>
      <c r="Z82" s="604"/>
      <c r="AA82" s="606">
        <f>G82+I82+K82+M82+O82+Q82+S82+U82+W82+Y82</f>
        <v>13</v>
      </c>
      <c r="AB82" s="606"/>
      <c r="AC82" s="606"/>
      <c r="AD82" s="576" t="s">
        <v>33</v>
      </c>
      <c r="AE82" s="576"/>
      <c r="AF82" s="576"/>
    </row>
    <row r="83" spans="1:33" ht="54" customHeight="1" thickBot="1">
      <c r="A83" s="190" t="s">
        <v>858</v>
      </c>
      <c r="B83" s="190" t="s">
        <v>859</v>
      </c>
      <c r="C83" s="190" t="s">
        <v>725</v>
      </c>
      <c r="D83" s="565"/>
      <c r="E83" s="565"/>
      <c r="F83" s="565"/>
      <c r="G83" s="565">
        <v>0</v>
      </c>
      <c r="H83" s="565"/>
      <c r="I83" s="610">
        <v>0</v>
      </c>
      <c r="J83" s="610"/>
      <c r="K83" s="620">
        <v>2</v>
      </c>
      <c r="L83" s="621"/>
      <c r="M83" s="620">
        <v>19</v>
      </c>
      <c r="N83" s="621"/>
      <c r="O83" s="620">
        <v>28</v>
      </c>
      <c r="P83" s="621"/>
      <c r="Q83" s="620">
        <v>20</v>
      </c>
      <c r="R83" s="621"/>
      <c r="S83" s="610">
        <f>4-1</f>
        <v>3</v>
      </c>
      <c r="T83" s="610"/>
      <c r="U83" s="610">
        <v>1</v>
      </c>
      <c r="V83" s="610"/>
      <c r="W83" s="610">
        <v>0</v>
      </c>
      <c r="X83" s="610"/>
      <c r="Y83" s="603">
        <v>0</v>
      </c>
      <c r="Z83" s="604"/>
      <c r="AA83" s="606">
        <f>G83+I83+K83+M83+O83+Q83+S83+U83+W83+Y83</f>
        <v>73</v>
      </c>
      <c r="AB83" s="606"/>
      <c r="AC83" s="606"/>
      <c r="AD83" s="576" t="s">
        <v>33</v>
      </c>
      <c r="AE83" s="576"/>
      <c r="AF83" s="576"/>
    </row>
    <row r="84" spans="1:33" ht="65.25" customHeight="1" thickBot="1">
      <c r="A84" s="190" t="s">
        <v>860</v>
      </c>
      <c r="B84" s="190" t="s">
        <v>861</v>
      </c>
      <c r="C84" s="190" t="s">
        <v>725</v>
      </c>
      <c r="D84" s="565"/>
      <c r="E84" s="565"/>
      <c r="F84" s="565"/>
      <c r="G84" s="565">
        <v>0</v>
      </c>
      <c r="H84" s="565"/>
      <c r="I84" s="610">
        <v>0</v>
      </c>
      <c r="J84" s="610"/>
      <c r="K84" s="610">
        <v>0</v>
      </c>
      <c r="L84" s="610"/>
      <c r="M84" s="610">
        <v>0</v>
      </c>
      <c r="N84" s="610"/>
      <c r="O84" s="610">
        <v>0</v>
      </c>
      <c r="P84" s="610"/>
      <c r="Q84" s="610">
        <v>3</v>
      </c>
      <c r="R84" s="610"/>
      <c r="S84" s="610">
        <v>1</v>
      </c>
      <c r="T84" s="610"/>
      <c r="U84" s="610">
        <v>0</v>
      </c>
      <c r="V84" s="610"/>
      <c r="W84" s="610">
        <v>0</v>
      </c>
      <c r="X84" s="610"/>
      <c r="Y84" s="603">
        <v>0</v>
      </c>
      <c r="Z84" s="604"/>
      <c r="AA84" s="606">
        <f>G84+I84+K84+M84+O84+Q84+S84+U84+W84+Y84</f>
        <v>4</v>
      </c>
      <c r="AB84" s="606"/>
      <c r="AC84" s="606"/>
      <c r="AD84" s="576" t="s">
        <v>33</v>
      </c>
      <c r="AE84" s="576"/>
      <c r="AF84" s="576"/>
    </row>
    <row r="85" spans="1:33" ht="72" customHeight="1" thickBot="1">
      <c r="A85" s="190" t="s">
        <v>150</v>
      </c>
      <c r="B85" s="190" t="s">
        <v>862</v>
      </c>
      <c r="C85" s="190" t="s">
        <v>725</v>
      </c>
      <c r="D85" s="565"/>
      <c r="E85" s="565"/>
      <c r="F85" s="565"/>
      <c r="G85" s="565">
        <v>0</v>
      </c>
      <c r="H85" s="565"/>
      <c r="I85" s="610">
        <v>0</v>
      </c>
      <c r="J85" s="610"/>
      <c r="K85" s="610">
        <v>0</v>
      </c>
      <c r="L85" s="610"/>
      <c r="M85" s="610">
        <v>0</v>
      </c>
      <c r="N85" s="610"/>
      <c r="O85" s="610">
        <v>0</v>
      </c>
      <c r="P85" s="610"/>
      <c r="Q85" s="610">
        <v>0</v>
      </c>
      <c r="R85" s="610"/>
      <c r="S85" s="610">
        <v>0</v>
      </c>
      <c r="T85" s="610"/>
      <c r="U85" s="610">
        <v>0</v>
      </c>
      <c r="V85" s="610"/>
      <c r="W85" s="610">
        <v>1</v>
      </c>
      <c r="X85" s="610"/>
      <c r="Y85" s="603">
        <v>0</v>
      </c>
      <c r="Z85" s="604"/>
      <c r="AA85" s="606">
        <f>G85+I85+K85+M85+O85+Q85+S85+U85+W85+Y85</f>
        <v>1</v>
      </c>
      <c r="AB85" s="606"/>
      <c r="AC85" s="606"/>
      <c r="AD85" s="576" t="s">
        <v>33</v>
      </c>
      <c r="AE85" s="576"/>
      <c r="AF85" s="576"/>
    </row>
    <row r="86" spans="1:33" s="132" customFormat="1" ht="20.25" customHeight="1" thickBot="1">
      <c r="A86" s="607" t="s">
        <v>863</v>
      </c>
      <c r="B86" s="608"/>
      <c r="C86" s="238"/>
      <c r="D86" s="568"/>
      <c r="E86" s="568"/>
      <c r="F86" s="568"/>
      <c r="G86" s="252">
        <v>0</v>
      </c>
      <c r="H86" s="252">
        <v>0</v>
      </c>
      <c r="I86" s="252">
        <f t="shared" ref="I86:X86" si="4">SUM(I66,I68,I70)</f>
        <v>0</v>
      </c>
      <c r="J86" s="252">
        <f t="shared" si="4"/>
        <v>0</v>
      </c>
      <c r="K86" s="252">
        <f t="shared" si="4"/>
        <v>3</v>
      </c>
      <c r="L86" s="252">
        <f t="shared" si="4"/>
        <v>69</v>
      </c>
      <c r="M86" s="252">
        <f t="shared" si="4"/>
        <v>20</v>
      </c>
      <c r="N86" s="252">
        <f t="shared" si="4"/>
        <v>448</v>
      </c>
      <c r="O86" s="252">
        <f t="shared" si="4"/>
        <v>101</v>
      </c>
      <c r="P86" s="252">
        <f t="shared" si="4"/>
        <v>1604</v>
      </c>
      <c r="Q86" s="252">
        <f t="shared" si="4"/>
        <v>82</v>
      </c>
      <c r="R86" s="252">
        <f t="shared" si="4"/>
        <v>1853</v>
      </c>
      <c r="S86" s="252">
        <f t="shared" si="4"/>
        <v>115</v>
      </c>
      <c r="T86" s="252">
        <f t="shared" si="4"/>
        <v>1800</v>
      </c>
      <c r="U86" s="252">
        <f t="shared" si="4"/>
        <v>104</v>
      </c>
      <c r="V86" s="252">
        <f t="shared" si="4"/>
        <v>1139</v>
      </c>
      <c r="W86" s="252">
        <f t="shared" si="4"/>
        <v>50</v>
      </c>
      <c r="X86" s="252">
        <f t="shared" si="4"/>
        <v>484</v>
      </c>
      <c r="Y86" s="239">
        <v>0</v>
      </c>
      <c r="Z86" s="239">
        <v>46</v>
      </c>
      <c r="AA86" s="252">
        <f>SUM(AA66,AA68,AA70)</f>
        <v>7918</v>
      </c>
      <c r="AB86" s="252">
        <f>SUM(AB66,AB68,AB70)</f>
        <v>475</v>
      </c>
      <c r="AC86" s="252">
        <f>SUM(AC66,AC68,AC70)</f>
        <v>7443</v>
      </c>
      <c r="AD86" s="565"/>
      <c r="AE86" s="565"/>
      <c r="AF86" s="565"/>
    </row>
    <row r="87" spans="1:33" s="28" customFormat="1" ht="14.25">
      <c r="A87" s="7"/>
      <c r="B87" s="7"/>
      <c r="C87" s="7"/>
      <c r="D87" s="7"/>
      <c r="E87" s="7"/>
      <c r="F87" s="7"/>
      <c r="G87" s="7"/>
      <c r="H87" s="7"/>
      <c r="I87" s="257"/>
      <c r="J87" s="257"/>
      <c r="K87" s="257"/>
      <c r="L87" s="257"/>
      <c r="M87" s="257"/>
      <c r="N87" s="257"/>
      <c r="O87" s="257"/>
      <c r="P87" s="257"/>
      <c r="Q87" s="257"/>
      <c r="R87" s="257"/>
      <c r="S87" s="257"/>
      <c r="T87" s="257"/>
      <c r="U87" s="257"/>
      <c r="V87" s="257"/>
      <c r="W87" s="257"/>
      <c r="X87" s="257"/>
      <c r="Y87" s="257"/>
      <c r="Z87" s="257"/>
      <c r="AA87" s="304"/>
      <c r="AB87" s="61"/>
      <c r="AC87" s="61"/>
      <c r="AD87" s="7"/>
      <c r="AE87" s="305"/>
      <c r="AF87" s="257"/>
      <c r="AG87" s="33"/>
    </row>
    <row r="88" spans="1:33" ht="13.5" thickBot="1"/>
    <row r="89" spans="1:33" ht="13.5" thickBot="1">
      <c r="A89" s="234" t="s">
        <v>1</v>
      </c>
      <c r="B89" s="569" t="s">
        <v>715</v>
      </c>
      <c r="C89" s="570"/>
      <c r="D89" s="570"/>
      <c r="E89" s="570"/>
      <c r="F89" s="570"/>
      <c r="G89" s="570"/>
      <c r="H89" s="570"/>
      <c r="I89" s="570"/>
      <c r="J89" s="570"/>
      <c r="K89" s="570"/>
      <c r="L89" s="571"/>
    </row>
    <row r="90" spans="1:33" ht="30.75" customHeight="1" thickBot="1">
      <c r="A90" s="190" t="s">
        <v>4</v>
      </c>
      <c r="B90" s="543" t="s">
        <v>754</v>
      </c>
      <c r="C90" s="548"/>
      <c r="D90" s="548"/>
      <c r="E90" s="548"/>
      <c r="F90" s="548"/>
      <c r="G90" s="548"/>
      <c r="H90" s="548"/>
      <c r="I90" s="548"/>
      <c r="J90" s="548"/>
      <c r="K90" s="548"/>
      <c r="L90" s="549"/>
    </row>
    <row r="91" spans="1:33" ht="13.5" thickBot="1"/>
    <row r="92" spans="1:33" ht="39" customHeight="1" thickBot="1">
      <c r="A92" s="192" t="s">
        <v>832</v>
      </c>
      <c r="B92" s="192" t="s">
        <v>833</v>
      </c>
      <c r="C92" s="192" t="s">
        <v>190</v>
      </c>
      <c r="D92" s="550" t="s">
        <v>834</v>
      </c>
      <c r="E92" s="550"/>
      <c r="F92" s="550"/>
      <c r="G92" s="542" t="s">
        <v>13</v>
      </c>
      <c r="H92" s="542"/>
      <c r="I92" s="619" t="s">
        <v>14</v>
      </c>
      <c r="J92" s="619"/>
      <c r="K92" s="619" t="s">
        <v>15</v>
      </c>
      <c r="L92" s="619"/>
      <c r="M92" s="619" t="s">
        <v>16</v>
      </c>
      <c r="N92" s="619"/>
      <c r="O92" s="619" t="s">
        <v>17</v>
      </c>
      <c r="P92" s="619"/>
      <c r="Q92" s="619" t="s">
        <v>18</v>
      </c>
      <c r="R92" s="619"/>
      <c r="S92" s="619" t="s">
        <v>19</v>
      </c>
      <c r="T92" s="619"/>
      <c r="U92" s="619" t="s">
        <v>20</v>
      </c>
      <c r="V92" s="619"/>
      <c r="W92" s="619" t="s">
        <v>21</v>
      </c>
      <c r="X92" s="619"/>
      <c r="Y92" s="619" t="s">
        <v>22</v>
      </c>
      <c r="Z92" s="619"/>
      <c r="AA92" s="619" t="s">
        <v>720</v>
      </c>
      <c r="AB92" s="619"/>
      <c r="AC92" s="619"/>
      <c r="AD92" s="542" t="s">
        <v>835</v>
      </c>
      <c r="AE92" s="542"/>
      <c r="AF92" s="542"/>
    </row>
    <row r="93" spans="1:33" ht="16.5" customHeight="1" thickBot="1">
      <c r="A93" s="565"/>
      <c r="B93" s="565"/>
      <c r="C93" s="565"/>
      <c r="D93" s="190"/>
      <c r="E93" s="190"/>
      <c r="F93" s="190"/>
      <c r="G93" s="559" t="s">
        <v>722</v>
      </c>
      <c r="H93" s="560"/>
      <c r="I93" s="560"/>
      <c r="J93" s="560"/>
      <c r="K93" s="560"/>
      <c r="L93" s="560"/>
      <c r="M93" s="560"/>
      <c r="N93" s="560"/>
      <c r="O93" s="560"/>
      <c r="P93" s="560"/>
      <c r="Q93" s="560"/>
      <c r="R93" s="560"/>
      <c r="S93" s="560"/>
      <c r="T93" s="560"/>
      <c r="U93" s="560"/>
      <c r="V93" s="560"/>
      <c r="W93" s="560"/>
      <c r="X93" s="560"/>
      <c r="Y93" s="560"/>
      <c r="Z93" s="561"/>
      <c r="AA93" s="239"/>
      <c r="AB93" s="239"/>
      <c r="AC93" s="239"/>
      <c r="AD93" s="190"/>
      <c r="AE93" s="190"/>
      <c r="AF93" s="190"/>
    </row>
    <row r="94" spans="1:33" s="129" customFormat="1" ht="21.75" customHeight="1" thickBot="1">
      <c r="A94" s="565"/>
      <c r="B94" s="565"/>
      <c r="C94" s="565"/>
      <c r="D94" s="176" t="s">
        <v>26</v>
      </c>
      <c r="E94" s="176" t="s">
        <v>24</v>
      </c>
      <c r="F94" s="176" t="s">
        <v>25</v>
      </c>
      <c r="G94" s="176" t="s">
        <v>24</v>
      </c>
      <c r="H94" s="176" t="s">
        <v>25</v>
      </c>
      <c r="I94" s="211" t="s">
        <v>24</v>
      </c>
      <c r="J94" s="211" t="s">
        <v>25</v>
      </c>
      <c r="K94" s="211" t="s">
        <v>24</v>
      </c>
      <c r="L94" s="211" t="s">
        <v>25</v>
      </c>
      <c r="M94" s="211" t="s">
        <v>24</v>
      </c>
      <c r="N94" s="211" t="s">
        <v>25</v>
      </c>
      <c r="O94" s="211" t="s">
        <v>24</v>
      </c>
      <c r="P94" s="211" t="s">
        <v>25</v>
      </c>
      <c r="Q94" s="211" t="s">
        <v>24</v>
      </c>
      <c r="R94" s="211" t="s">
        <v>25</v>
      </c>
      <c r="S94" s="211" t="s">
        <v>24</v>
      </c>
      <c r="T94" s="211" t="s">
        <v>25</v>
      </c>
      <c r="U94" s="211" t="s">
        <v>24</v>
      </c>
      <c r="V94" s="211" t="s">
        <v>25</v>
      </c>
      <c r="W94" s="211" t="s">
        <v>24</v>
      </c>
      <c r="X94" s="211" t="s">
        <v>25</v>
      </c>
      <c r="Y94" s="211" t="s">
        <v>24</v>
      </c>
      <c r="Z94" s="211" t="s">
        <v>25</v>
      </c>
      <c r="AA94" s="252" t="s">
        <v>26</v>
      </c>
      <c r="AB94" s="252" t="s">
        <v>24</v>
      </c>
      <c r="AC94" s="252" t="s">
        <v>25</v>
      </c>
      <c r="AD94" s="176" t="s">
        <v>26</v>
      </c>
      <c r="AE94" s="176" t="s">
        <v>24</v>
      </c>
      <c r="AF94" s="176" t="s">
        <v>25</v>
      </c>
    </row>
    <row r="95" spans="1:33" ht="26.25" thickBot="1">
      <c r="A95" s="190" t="s">
        <v>42</v>
      </c>
      <c r="B95" s="190" t="s">
        <v>836</v>
      </c>
      <c r="C95" s="190" t="s">
        <v>725</v>
      </c>
      <c r="D95" s="190"/>
      <c r="E95" s="190"/>
      <c r="F95" s="190"/>
      <c r="G95" s="190">
        <v>0</v>
      </c>
      <c r="H95" s="190">
        <v>0</v>
      </c>
      <c r="I95" s="212">
        <v>0</v>
      </c>
      <c r="J95" s="212">
        <v>0</v>
      </c>
      <c r="K95" s="212">
        <v>17</v>
      </c>
      <c r="L95" s="212">
        <v>15</v>
      </c>
      <c r="M95" s="212">
        <v>115</v>
      </c>
      <c r="N95" s="212">
        <v>131</v>
      </c>
      <c r="O95" s="212">
        <v>59</v>
      </c>
      <c r="P95" s="212">
        <v>93</v>
      </c>
      <c r="Q95" s="212">
        <v>117</v>
      </c>
      <c r="R95" s="212">
        <v>174</v>
      </c>
      <c r="S95" s="212">
        <v>27</v>
      </c>
      <c r="T95" s="212">
        <v>36</v>
      </c>
      <c r="U95" s="212">
        <v>48</v>
      </c>
      <c r="V95" s="212">
        <v>48</v>
      </c>
      <c r="W95" s="212">
        <v>33</v>
      </c>
      <c r="X95" s="212">
        <v>62</v>
      </c>
      <c r="Y95" s="212">
        <v>8</v>
      </c>
      <c r="Z95" s="212">
        <v>24</v>
      </c>
      <c r="AA95" s="239">
        <v>1007</v>
      </c>
      <c r="AB95" s="239">
        <v>424</v>
      </c>
      <c r="AC95" s="239">
        <v>583</v>
      </c>
      <c r="AD95" s="299" t="s">
        <v>33</v>
      </c>
      <c r="AE95" s="299" t="s">
        <v>33</v>
      </c>
      <c r="AF95" s="299" t="s">
        <v>33</v>
      </c>
    </row>
    <row r="96" spans="1:33" ht="26.25" thickBot="1">
      <c r="A96" s="190" t="s">
        <v>45</v>
      </c>
      <c r="B96" s="190" t="s">
        <v>837</v>
      </c>
      <c r="C96" s="190" t="s">
        <v>725</v>
      </c>
      <c r="D96" s="190"/>
      <c r="E96" s="190"/>
      <c r="F96" s="190"/>
      <c r="G96" s="190">
        <v>0</v>
      </c>
      <c r="H96" s="190">
        <v>0</v>
      </c>
      <c r="I96" s="212">
        <v>0</v>
      </c>
      <c r="J96" s="212">
        <v>0</v>
      </c>
      <c r="K96" s="212">
        <v>0</v>
      </c>
      <c r="L96" s="212">
        <v>0</v>
      </c>
      <c r="M96" s="212">
        <v>0</v>
      </c>
      <c r="N96" s="212">
        <v>0</v>
      </c>
      <c r="O96" s="212">
        <v>0</v>
      </c>
      <c r="P96" s="212">
        <v>0</v>
      </c>
      <c r="Q96" s="212">
        <v>0</v>
      </c>
      <c r="R96" s="212">
        <v>0</v>
      </c>
      <c r="S96" s="212">
        <v>0</v>
      </c>
      <c r="T96" s="212">
        <v>0</v>
      </c>
      <c r="U96" s="212">
        <v>0</v>
      </c>
      <c r="V96" s="212">
        <v>0</v>
      </c>
      <c r="W96" s="212">
        <v>0</v>
      </c>
      <c r="X96" s="212">
        <v>0</v>
      </c>
      <c r="Y96" s="212">
        <v>0</v>
      </c>
      <c r="Z96" s="212">
        <v>0</v>
      </c>
      <c r="AA96" s="239">
        <v>0</v>
      </c>
      <c r="AB96" s="239">
        <v>0</v>
      </c>
      <c r="AC96" s="239">
        <v>0</v>
      </c>
      <c r="AD96" s="299" t="s">
        <v>33</v>
      </c>
      <c r="AE96" s="299" t="s">
        <v>33</v>
      </c>
      <c r="AF96" s="299" t="s">
        <v>33</v>
      </c>
    </row>
    <row r="97" spans="1:32" ht="26.25" thickBot="1">
      <c r="A97" s="190" t="s">
        <v>63</v>
      </c>
      <c r="B97" s="190" t="s">
        <v>838</v>
      </c>
      <c r="C97" s="190" t="s">
        <v>725</v>
      </c>
      <c r="D97" s="190"/>
      <c r="E97" s="190"/>
      <c r="F97" s="190"/>
      <c r="G97" s="190">
        <v>0</v>
      </c>
      <c r="H97" s="190">
        <v>0</v>
      </c>
      <c r="I97" s="212">
        <v>0</v>
      </c>
      <c r="J97" s="212">
        <v>0</v>
      </c>
      <c r="K97" s="212">
        <v>0</v>
      </c>
      <c r="L97" s="212">
        <v>1</v>
      </c>
      <c r="M97" s="212">
        <v>2</v>
      </c>
      <c r="N97" s="212">
        <v>4</v>
      </c>
      <c r="O97" s="212">
        <v>0</v>
      </c>
      <c r="P97" s="212">
        <v>1</v>
      </c>
      <c r="Q97" s="212">
        <v>1</v>
      </c>
      <c r="R97" s="212">
        <v>0</v>
      </c>
      <c r="S97" s="212">
        <v>0</v>
      </c>
      <c r="T97" s="212">
        <v>0</v>
      </c>
      <c r="U97" s="212">
        <v>1</v>
      </c>
      <c r="V97" s="212">
        <v>2</v>
      </c>
      <c r="W97" s="212">
        <v>0</v>
      </c>
      <c r="X97" s="212">
        <v>0</v>
      </c>
      <c r="Y97" s="212">
        <v>0</v>
      </c>
      <c r="Z97" s="212">
        <v>1</v>
      </c>
      <c r="AA97" s="239">
        <v>13</v>
      </c>
      <c r="AB97" s="239">
        <v>4</v>
      </c>
      <c r="AC97" s="239">
        <v>9</v>
      </c>
      <c r="AD97" s="299" t="s">
        <v>33</v>
      </c>
      <c r="AE97" s="299" t="s">
        <v>33</v>
      </c>
      <c r="AF97" s="299" t="s">
        <v>33</v>
      </c>
    </row>
    <row r="98" spans="1:32" ht="39" thickBot="1">
      <c r="A98" s="190" t="s">
        <v>47</v>
      </c>
      <c r="B98" s="190" t="s">
        <v>839</v>
      </c>
      <c r="C98" s="190" t="s">
        <v>725</v>
      </c>
      <c r="D98" s="190"/>
      <c r="E98" s="190"/>
      <c r="F98" s="190"/>
      <c r="G98" s="190">
        <v>0</v>
      </c>
      <c r="H98" s="190">
        <v>0</v>
      </c>
      <c r="I98" s="212">
        <v>0</v>
      </c>
      <c r="J98" s="212">
        <v>0</v>
      </c>
      <c r="K98" s="212">
        <v>0</v>
      </c>
      <c r="L98" s="212">
        <v>0</v>
      </c>
      <c r="M98" s="212">
        <v>0</v>
      </c>
      <c r="N98" s="212">
        <v>0</v>
      </c>
      <c r="O98" s="212">
        <v>0</v>
      </c>
      <c r="P98" s="212">
        <v>0</v>
      </c>
      <c r="Q98" s="212">
        <v>0</v>
      </c>
      <c r="R98" s="212">
        <v>0</v>
      </c>
      <c r="S98" s="212">
        <v>0</v>
      </c>
      <c r="T98" s="212">
        <v>0</v>
      </c>
      <c r="U98" s="212">
        <v>0</v>
      </c>
      <c r="V98" s="212">
        <v>0</v>
      </c>
      <c r="W98" s="212">
        <v>0</v>
      </c>
      <c r="X98" s="212">
        <v>0</v>
      </c>
      <c r="Y98" s="212">
        <v>0</v>
      </c>
      <c r="Z98" s="212">
        <v>0</v>
      </c>
      <c r="AA98" s="239">
        <v>0</v>
      </c>
      <c r="AB98" s="239">
        <v>0</v>
      </c>
      <c r="AC98" s="239">
        <v>0</v>
      </c>
      <c r="AD98" s="299" t="s">
        <v>33</v>
      </c>
      <c r="AE98" s="299" t="s">
        <v>33</v>
      </c>
      <c r="AF98" s="299" t="s">
        <v>33</v>
      </c>
    </row>
    <row r="99" spans="1:32" ht="51.75" customHeight="1" thickBot="1">
      <c r="A99" s="190" t="s">
        <v>840</v>
      </c>
      <c r="B99" s="190" t="s">
        <v>841</v>
      </c>
      <c r="C99" s="190" t="s">
        <v>725</v>
      </c>
      <c r="D99" s="211">
        <v>6856</v>
      </c>
      <c r="E99" s="211" t="s">
        <v>33</v>
      </c>
      <c r="F99" s="211" t="s">
        <v>33</v>
      </c>
      <c r="G99" s="190">
        <v>0</v>
      </c>
      <c r="H99" s="190">
        <v>0</v>
      </c>
      <c r="I99" s="212">
        <v>0</v>
      </c>
      <c r="J99" s="212">
        <v>0</v>
      </c>
      <c r="K99" s="212">
        <v>4</v>
      </c>
      <c r="L99" s="212">
        <v>4</v>
      </c>
      <c r="M99" s="212">
        <v>1214</v>
      </c>
      <c r="N99" s="212">
        <v>1494</v>
      </c>
      <c r="O99" s="212">
        <v>1466</v>
      </c>
      <c r="P99" s="212">
        <v>2010</v>
      </c>
      <c r="Q99" s="212">
        <v>762</v>
      </c>
      <c r="R99" s="212">
        <v>1321</v>
      </c>
      <c r="S99" s="212">
        <v>1056</v>
      </c>
      <c r="T99" s="212">
        <v>1233</v>
      </c>
      <c r="U99" s="212">
        <v>581</v>
      </c>
      <c r="V99" s="212">
        <v>659</v>
      </c>
      <c r="W99" s="212">
        <v>59</v>
      </c>
      <c r="X99" s="212">
        <v>366</v>
      </c>
      <c r="Y99" s="212">
        <v>237</v>
      </c>
      <c r="Z99" s="212">
        <v>57</v>
      </c>
      <c r="AA99" s="239">
        <v>12523</v>
      </c>
      <c r="AB99" s="239">
        <v>5379</v>
      </c>
      <c r="AC99" s="239">
        <v>7144</v>
      </c>
      <c r="AD99" s="241">
        <v>1.8265752625437572</v>
      </c>
      <c r="AE99" s="299" t="s">
        <v>33</v>
      </c>
      <c r="AF99" s="302" t="s">
        <v>33</v>
      </c>
    </row>
    <row r="100" spans="1:32" ht="26.25" thickBot="1">
      <c r="A100" s="190" t="s">
        <v>49</v>
      </c>
      <c r="B100" s="190" t="s">
        <v>842</v>
      </c>
      <c r="C100" s="190" t="s">
        <v>725</v>
      </c>
      <c r="D100" s="190"/>
      <c r="E100" s="190"/>
      <c r="F100" s="190"/>
      <c r="G100" s="190">
        <v>0</v>
      </c>
      <c r="H100" s="190">
        <v>0</v>
      </c>
      <c r="I100" s="212">
        <v>0</v>
      </c>
      <c r="J100" s="212">
        <v>0</v>
      </c>
      <c r="K100" s="212">
        <v>1</v>
      </c>
      <c r="L100" s="212">
        <v>2</v>
      </c>
      <c r="M100" s="212">
        <v>117</v>
      </c>
      <c r="N100" s="212">
        <v>131</v>
      </c>
      <c r="O100" s="212">
        <v>143</v>
      </c>
      <c r="P100" s="212">
        <v>197</v>
      </c>
      <c r="Q100" s="212">
        <v>90</v>
      </c>
      <c r="R100" s="212">
        <v>168</v>
      </c>
      <c r="S100" s="212">
        <v>98</v>
      </c>
      <c r="T100" s="212">
        <v>167</v>
      </c>
      <c r="U100" s="212">
        <v>59</v>
      </c>
      <c r="V100" s="212">
        <v>108</v>
      </c>
      <c r="W100" s="212">
        <v>10</v>
      </c>
      <c r="X100" s="212">
        <v>32</v>
      </c>
      <c r="Y100" s="212">
        <v>5</v>
      </c>
      <c r="Z100" s="212">
        <v>9</v>
      </c>
      <c r="AA100" s="239">
        <v>1337</v>
      </c>
      <c r="AB100" s="239">
        <v>523</v>
      </c>
      <c r="AC100" s="239">
        <v>814</v>
      </c>
      <c r="AD100" s="299" t="s">
        <v>33</v>
      </c>
      <c r="AE100" s="299" t="s">
        <v>33</v>
      </c>
      <c r="AF100" s="299" t="s">
        <v>33</v>
      </c>
    </row>
    <row r="101" spans="1:32" ht="26.25" thickBot="1">
      <c r="A101" s="190" t="s">
        <v>65</v>
      </c>
      <c r="B101" s="190" t="s">
        <v>843</v>
      </c>
      <c r="C101" s="190" t="s">
        <v>725</v>
      </c>
      <c r="D101" s="190"/>
      <c r="E101" s="190"/>
      <c r="F101" s="190"/>
      <c r="G101" s="190">
        <v>0</v>
      </c>
      <c r="H101" s="190">
        <v>0</v>
      </c>
      <c r="I101" s="212">
        <v>0</v>
      </c>
      <c r="J101" s="212">
        <v>0</v>
      </c>
      <c r="K101" s="212">
        <v>1</v>
      </c>
      <c r="L101" s="212">
        <v>1</v>
      </c>
      <c r="M101" s="212">
        <v>88</v>
      </c>
      <c r="N101" s="212">
        <v>133</v>
      </c>
      <c r="O101" s="212">
        <v>124</v>
      </c>
      <c r="P101" s="212">
        <v>186</v>
      </c>
      <c r="Q101" s="212">
        <v>67</v>
      </c>
      <c r="R101" s="212">
        <v>112</v>
      </c>
      <c r="S101" s="212">
        <v>107</v>
      </c>
      <c r="T101" s="212">
        <v>70</v>
      </c>
      <c r="U101" s="212">
        <v>53</v>
      </c>
      <c r="V101" s="212">
        <v>42</v>
      </c>
      <c r="W101" s="212">
        <v>6</v>
      </c>
      <c r="X101" s="212">
        <v>21</v>
      </c>
      <c r="Y101" s="212">
        <v>27</v>
      </c>
      <c r="Z101" s="212">
        <v>1</v>
      </c>
      <c r="AA101" s="239">
        <v>1039</v>
      </c>
      <c r="AB101" s="239">
        <v>473</v>
      </c>
      <c r="AC101" s="239">
        <v>566</v>
      </c>
      <c r="AD101" s="299" t="s">
        <v>33</v>
      </c>
      <c r="AE101" s="299" t="s">
        <v>33</v>
      </c>
      <c r="AF101" s="299" t="s">
        <v>33</v>
      </c>
    </row>
    <row r="102" spans="1:32" ht="75" customHeight="1" thickBot="1">
      <c r="A102" s="190" t="s">
        <v>66</v>
      </c>
      <c r="B102" s="190" t="s">
        <v>844</v>
      </c>
      <c r="C102" s="190" t="s">
        <v>725</v>
      </c>
      <c r="D102" s="190"/>
      <c r="E102" s="190"/>
      <c r="F102" s="190"/>
      <c r="G102" s="190">
        <v>0</v>
      </c>
      <c r="H102" s="190">
        <v>0</v>
      </c>
      <c r="I102" s="212">
        <v>0</v>
      </c>
      <c r="J102" s="212">
        <v>0</v>
      </c>
      <c r="K102" s="212">
        <v>1</v>
      </c>
      <c r="L102" s="212">
        <v>1</v>
      </c>
      <c r="M102" s="212">
        <v>8</v>
      </c>
      <c r="N102" s="212">
        <v>4</v>
      </c>
      <c r="O102" s="212">
        <v>3</v>
      </c>
      <c r="P102" s="212">
        <v>3</v>
      </c>
      <c r="Q102" s="212">
        <v>5</v>
      </c>
      <c r="R102" s="212">
        <v>3</v>
      </c>
      <c r="S102" s="212">
        <v>1</v>
      </c>
      <c r="T102" s="212">
        <v>0</v>
      </c>
      <c r="U102" s="212">
        <v>0</v>
      </c>
      <c r="V102" s="212">
        <v>0</v>
      </c>
      <c r="W102" s="212">
        <v>1</v>
      </c>
      <c r="X102" s="212">
        <v>1</v>
      </c>
      <c r="Y102" s="212">
        <v>0</v>
      </c>
      <c r="Z102" s="212">
        <v>1</v>
      </c>
      <c r="AA102" s="239">
        <v>32</v>
      </c>
      <c r="AB102" s="239">
        <v>19</v>
      </c>
      <c r="AC102" s="239">
        <v>13</v>
      </c>
      <c r="AD102" s="299" t="s">
        <v>33</v>
      </c>
      <c r="AE102" s="299" t="s">
        <v>33</v>
      </c>
      <c r="AF102" s="299" t="s">
        <v>33</v>
      </c>
    </row>
    <row r="103" spans="1:32" ht="46.5" customHeight="1" thickBot="1">
      <c r="A103" s="190" t="s">
        <v>144</v>
      </c>
      <c r="B103" s="190" t="s">
        <v>845</v>
      </c>
      <c r="C103" s="190" t="s">
        <v>725</v>
      </c>
      <c r="D103" s="288"/>
      <c r="E103" s="288"/>
      <c r="F103" s="288"/>
      <c r="G103" s="190">
        <v>0</v>
      </c>
      <c r="H103" s="190">
        <v>0</v>
      </c>
      <c r="I103" s="212">
        <v>0</v>
      </c>
      <c r="J103" s="212">
        <v>0</v>
      </c>
      <c r="K103" s="212">
        <v>1</v>
      </c>
      <c r="L103" s="212">
        <v>1</v>
      </c>
      <c r="M103" s="301">
        <v>45</v>
      </c>
      <c r="N103" s="301">
        <v>16</v>
      </c>
      <c r="O103" s="301">
        <v>60</v>
      </c>
      <c r="P103" s="301">
        <v>37</v>
      </c>
      <c r="Q103" s="301">
        <v>54</v>
      </c>
      <c r="R103" s="301">
        <v>21</v>
      </c>
      <c r="S103" s="301">
        <v>56</v>
      </c>
      <c r="T103" s="301">
        <v>12</v>
      </c>
      <c r="U103" s="301">
        <v>24</v>
      </c>
      <c r="V103" s="301">
        <v>13</v>
      </c>
      <c r="W103" s="301">
        <v>3</v>
      </c>
      <c r="X103" s="301">
        <v>4</v>
      </c>
      <c r="Y103" s="301">
        <v>8</v>
      </c>
      <c r="Z103" s="301">
        <v>2</v>
      </c>
      <c r="AA103" s="239">
        <v>357</v>
      </c>
      <c r="AB103" s="239">
        <v>251</v>
      </c>
      <c r="AC103" s="239">
        <v>106</v>
      </c>
      <c r="AD103" s="299" t="s">
        <v>33</v>
      </c>
      <c r="AE103" s="299" t="s">
        <v>33</v>
      </c>
      <c r="AF103" s="299" t="s">
        <v>33</v>
      </c>
    </row>
    <row r="104" spans="1:32" ht="96.75" customHeight="1" thickBot="1">
      <c r="A104" s="190" t="s">
        <v>846</v>
      </c>
      <c r="B104" s="190" t="s">
        <v>847</v>
      </c>
      <c r="C104" s="190" t="s">
        <v>725</v>
      </c>
      <c r="D104" s="190"/>
      <c r="E104" s="190"/>
      <c r="F104" s="190"/>
      <c r="G104" s="190">
        <v>0</v>
      </c>
      <c r="H104" s="190">
        <v>0</v>
      </c>
      <c r="I104" s="212">
        <v>0</v>
      </c>
      <c r="J104" s="212">
        <v>0</v>
      </c>
      <c r="K104" s="212">
        <v>13</v>
      </c>
      <c r="L104" s="212">
        <v>8</v>
      </c>
      <c r="M104" s="212">
        <v>571</v>
      </c>
      <c r="N104" s="212">
        <v>550</v>
      </c>
      <c r="O104" s="212">
        <v>729</v>
      </c>
      <c r="P104" s="212">
        <v>846</v>
      </c>
      <c r="Q104" s="212">
        <v>477</v>
      </c>
      <c r="R104" s="212">
        <v>639</v>
      </c>
      <c r="S104" s="212">
        <v>576</v>
      </c>
      <c r="T104" s="212">
        <v>520</v>
      </c>
      <c r="U104" s="212">
        <v>336</v>
      </c>
      <c r="V104" s="212">
        <v>297</v>
      </c>
      <c r="W104" s="212">
        <v>48</v>
      </c>
      <c r="X104" s="212">
        <v>174</v>
      </c>
      <c r="Y104" s="212">
        <v>194</v>
      </c>
      <c r="Z104" s="212">
        <v>37</v>
      </c>
      <c r="AA104" s="239">
        <v>6015</v>
      </c>
      <c r="AB104" s="239">
        <v>2944</v>
      </c>
      <c r="AC104" s="239">
        <v>3071</v>
      </c>
      <c r="AD104" s="299" t="s">
        <v>33</v>
      </c>
      <c r="AE104" s="299" t="s">
        <v>33</v>
      </c>
      <c r="AF104" s="299" t="s">
        <v>33</v>
      </c>
    </row>
    <row r="105" spans="1:32" ht="37.5" customHeight="1" thickBot="1">
      <c r="A105" s="190" t="s">
        <v>848</v>
      </c>
      <c r="B105" s="190" t="s">
        <v>849</v>
      </c>
      <c r="C105" s="190" t="s">
        <v>725</v>
      </c>
      <c r="D105" s="190"/>
      <c r="E105" s="190"/>
      <c r="F105" s="190"/>
      <c r="G105" s="190">
        <v>0</v>
      </c>
      <c r="H105" s="190">
        <v>0</v>
      </c>
      <c r="I105" s="212">
        <v>0</v>
      </c>
      <c r="J105" s="212">
        <v>0</v>
      </c>
      <c r="K105" s="212">
        <v>7</v>
      </c>
      <c r="L105" s="212">
        <v>11</v>
      </c>
      <c r="M105" s="212">
        <v>715</v>
      </c>
      <c r="N105" s="212">
        <v>1063</v>
      </c>
      <c r="O105" s="212">
        <v>736</v>
      </c>
      <c r="P105" s="212">
        <v>1221</v>
      </c>
      <c r="Q105" s="212">
        <v>349</v>
      </c>
      <c r="R105" s="212">
        <v>835</v>
      </c>
      <c r="S105" s="212">
        <v>451</v>
      </c>
      <c r="T105" s="212">
        <v>737</v>
      </c>
      <c r="U105" s="212">
        <v>270</v>
      </c>
      <c r="V105" s="212">
        <v>399</v>
      </c>
      <c r="W105" s="212">
        <v>41</v>
      </c>
      <c r="X105" s="212">
        <v>250</v>
      </c>
      <c r="Y105" s="212">
        <v>43</v>
      </c>
      <c r="Z105" s="212">
        <v>43</v>
      </c>
      <c r="AA105" s="239">
        <v>7171</v>
      </c>
      <c r="AB105" s="239">
        <v>2612</v>
      </c>
      <c r="AC105" s="239">
        <v>4559</v>
      </c>
      <c r="AD105" s="299" t="s">
        <v>33</v>
      </c>
      <c r="AE105" s="299" t="s">
        <v>33</v>
      </c>
      <c r="AF105" s="299" t="s">
        <v>33</v>
      </c>
    </row>
    <row r="106" spans="1:32" ht="61.5" customHeight="1" thickBot="1">
      <c r="A106" s="190" t="s">
        <v>850</v>
      </c>
      <c r="B106" s="190" t="s">
        <v>851</v>
      </c>
      <c r="C106" s="190" t="s">
        <v>725</v>
      </c>
      <c r="D106" s="190"/>
      <c r="E106" s="190"/>
      <c r="F106" s="190"/>
      <c r="G106" s="190">
        <v>0</v>
      </c>
      <c r="H106" s="190">
        <v>0</v>
      </c>
      <c r="I106" s="212">
        <v>0</v>
      </c>
      <c r="J106" s="212">
        <v>0</v>
      </c>
      <c r="K106" s="212">
        <v>0</v>
      </c>
      <c r="L106" s="212">
        <v>0</v>
      </c>
      <c r="M106" s="212">
        <v>16</v>
      </c>
      <c r="N106" s="212">
        <v>9</v>
      </c>
      <c r="O106" s="212">
        <v>12</v>
      </c>
      <c r="P106" s="212">
        <v>13</v>
      </c>
      <c r="Q106" s="212">
        <v>4</v>
      </c>
      <c r="R106" s="212">
        <v>8</v>
      </c>
      <c r="S106" s="212">
        <v>19</v>
      </c>
      <c r="T106" s="212">
        <v>17</v>
      </c>
      <c r="U106" s="212">
        <v>15</v>
      </c>
      <c r="V106" s="212">
        <v>8</v>
      </c>
      <c r="W106" s="212">
        <v>0</v>
      </c>
      <c r="X106" s="212">
        <v>1</v>
      </c>
      <c r="Y106" s="212">
        <v>4</v>
      </c>
      <c r="Z106" s="212">
        <v>1</v>
      </c>
      <c r="AA106" s="239">
        <v>127</v>
      </c>
      <c r="AB106" s="239">
        <v>70</v>
      </c>
      <c r="AC106" s="239">
        <v>57</v>
      </c>
      <c r="AD106" s="299" t="s">
        <v>33</v>
      </c>
      <c r="AE106" s="299" t="s">
        <v>33</v>
      </c>
      <c r="AF106" s="299" t="s">
        <v>33</v>
      </c>
    </row>
    <row r="107" spans="1:32" ht="33" customHeight="1" thickBot="1">
      <c r="A107" s="190" t="s">
        <v>852</v>
      </c>
      <c r="B107" s="190" t="s">
        <v>853</v>
      </c>
      <c r="C107" s="190" t="s">
        <v>725</v>
      </c>
      <c r="D107" s="190"/>
      <c r="E107" s="190"/>
      <c r="F107" s="190"/>
      <c r="G107" s="190">
        <v>0</v>
      </c>
      <c r="H107" s="190">
        <v>0</v>
      </c>
      <c r="I107" s="212">
        <v>0</v>
      </c>
      <c r="J107" s="212">
        <v>0</v>
      </c>
      <c r="K107" s="212">
        <v>0</v>
      </c>
      <c r="L107" s="212">
        <v>1</v>
      </c>
      <c r="M107" s="212">
        <v>31</v>
      </c>
      <c r="N107" s="212">
        <v>51</v>
      </c>
      <c r="O107" s="212">
        <v>17</v>
      </c>
      <c r="P107" s="212">
        <v>56</v>
      </c>
      <c r="Q107" s="212">
        <v>17</v>
      </c>
      <c r="R107" s="212">
        <v>29</v>
      </c>
      <c r="S107" s="212">
        <v>9</v>
      </c>
      <c r="T107" s="212">
        <v>16</v>
      </c>
      <c r="U107" s="212">
        <v>9</v>
      </c>
      <c r="V107" s="212">
        <v>7</v>
      </c>
      <c r="W107" s="212">
        <v>1</v>
      </c>
      <c r="X107" s="212">
        <v>11</v>
      </c>
      <c r="Y107" s="212">
        <v>0</v>
      </c>
      <c r="Z107" s="212">
        <v>1</v>
      </c>
      <c r="AA107" s="239">
        <v>256</v>
      </c>
      <c r="AB107" s="239">
        <v>84</v>
      </c>
      <c r="AC107" s="239">
        <v>172</v>
      </c>
      <c r="AD107" s="299" t="s">
        <v>33</v>
      </c>
      <c r="AE107" s="299" t="s">
        <v>33</v>
      </c>
      <c r="AF107" s="299" t="s">
        <v>33</v>
      </c>
    </row>
    <row r="108" spans="1:32" ht="30" customHeight="1" thickBot="1">
      <c r="A108" s="190" t="s">
        <v>130</v>
      </c>
      <c r="B108" s="190" t="s">
        <v>854</v>
      </c>
      <c r="C108" s="190" t="s">
        <v>725</v>
      </c>
      <c r="D108" s="190"/>
      <c r="E108" s="190"/>
      <c r="F108" s="190"/>
      <c r="G108" s="190">
        <v>0</v>
      </c>
      <c r="H108" s="190">
        <v>0</v>
      </c>
      <c r="I108" s="212">
        <v>0</v>
      </c>
      <c r="J108" s="212">
        <v>0</v>
      </c>
      <c r="K108" s="212">
        <v>0</v>
      </c>
      <c r="L108" s="212">
        <v>1</v>
      </c>
      <c r="M108" s="212">
        <v>11</v>
      </c>
      <c r="N108" s="212">
        <v>23</v>
      </c>
      <c r="O108" s="212">
        <v>14</v>
      </c>
      <c r="P108" s="212">
        <v>30</v>
      </c>
      <c r="Q108" s="212">
        <v>168</v>
      </c>
      <c r="R108" s="212">
        <v>292</v>
      </c>
      <c r="S108" s="212">
        <v>377</v>
      </c>
      <c r="T108" s="212">
        <v>370</v>
      </c>
      <c r="U108" s="212">
        <v>175</v>
      </c>
      <c r="V108" s="212">
        <v>237</v>
      </c>
      <c r="W108" s="212">
        <v>28</v>
      </c>
      <c r="X108" s="212">
        <v>125</v>
      </c>
      <c r="Y108" s="212">
        <v>89</v>
      </c>
      <c r="Z108" s="212">
        <v>34</v>
      </c>
      <c r="AA108" s="239">
        <v>1974</v>
      </c>
      <c r="AB108" s="239">
        <v>862</v>
      </c>
      <c r="AC108" s="239">
        <v>1112</v>
      </c>
      <c r="AD108" s="299" t="s">
        <v>33</v>
      </c>
      <c r="AE108" s="299" t="s">
        <v>33</v>
      </c>
      <c r="AF108" s="299" t="s">
        <v>33</v>
      </c>
    </row>
    <row r="109" spans="1:32" ht="48.75" customHeight="1" thickBot="1">
      <c r="A109" s="190" t="s">
        <v>136</v>
      </c>
      <c r="B109" s="190" t="s">
        <v>855</v>
      </c>
      <c r="C109" s="190" t="s">
        <v>725</v>
      </c>
      <c r="D109" s="190"/>
      <c r="E109" s="190"/>
      <c r="F109" s="190"/>
      <c r="G109" s="190">
        <v>0</v>
      </c>
      <c r="H109" s="190">
        <v>0</v>
      </c>
      <c r="I109" s="212">
        <v>0</v>
      </c>
      <c r="J109" s="212">
        <v>0</v>
      </c>
      <c r="K109" s="212">
        <v>0</v>
      </c>
      <c r="L109" s="212">
        <v>0</v>
      </c>
      <c r="M109" s="212">
        <v>3</v>
      </c>
      <c r="N109" s="212">
        <v>4</v>
      </c>
      <c r="O109" s="212">
        <v>3</v>
      </c>
      <c r="P109" s="212">
        <v>3</v>
      </c>
      <c r="Q109" s="212">
        <v>0</v>
      </c>
      <c r="R109" s="212">
        <v>4</v>
      </c>
      <c r="S109" s="212">
        <v>0</v>
      </c>
      <c r="T109" s="212">
        <v>0</v>
      </c>
      <c r="U109" s="212">
        <v>1</v>
      </c>
      <c r="V109" s="212">
        <v>0</v>
      </c>
      <c r="W109" s="212">
        <v>0</v>
      </c>
      <c r="X109" s="212">
        <v>1</v>
      </c>
      <c r="Y109" s="212">
        <v>0</v>
      </c>
      <c r="Z109" s="212">
        <v>0</v>
      </c>
      <c r="AA109" s="239">
        <v>19</v>
      </c>
      <c r="AB109" s="239">
        <v>7</v>
      </c>
      <c r="AC109" s="239">
        <v>12</v>
      </c>
      <c r="AD109" s="299" t="s">
        <v>33</v>
      </c>
      <c r="AE109" s="299" t="s">
        <v>33</v>
      </c>
      <c r="AF109" s="299" t="s">
        <v>33</v>
      </c>
    </row>
    <row r="110" spans="1:32" ht="39" customHeight="1" thickBot="1">
      <c r="A110" s="190" t="s">
        <v>138</v>
      </c>
      <c r="B110" s="190" t="s">
        <v>864</v>
      </c>
      <c r="C110" s="190" t="s">
        <v>725</v>
      </c>
      <c r="D110" s="190"/>
      <c r="E110" s="190"/>
      <c r="F110" s="190"/>
      <c r="G110" s="190">
        <v>0</v>
      </c>
      <c r="H110" s="190">
        <v>0</v>
      </c>
      <c r="I110" s="212">
        <v>0</v>
      </c>
      <c r="J110" s="212">
        <v>0</v>
      </c>
      <c r="K110" s="212">
        <v>3</v>
      </c>
      <c r="L110" s="212">
        <v>4</v>
      </c>
      <c r="M110" s="212">
        <v>392</v>
      </c>
      <c r="N110" s="212">
        <v>502</v>
      </c>
      <c r="O110" s="212">
        <v>485</v>
      </c>
      <c r="P110" s="212">
        <v>750</v>
      </c>
      <c r="Q110" s="212">
        <v>277</v>
      </c>
      <c r="R110" s="212">
        <v>493</v>
      </c>
      <c r="S110" s="212">
        <v>347</v>
      </c>
      <c r="T110" s="212">
        <v>350</v>
      </c>
      <c r="U110" s="212">
        <v>155</v>
      </c>
      <c r="V110" s="212">
        <v>223</v>
      </c>
      <c r="W110" s="212">
        <v>26</v>
      </c>
      <c r="X110" s="212">
        <v>116</v>
      </c>
      <c r="Y110" s="212">
        <v>88</v>
      </c>
      <c r="Z110" s="212">
        <v>34</v>
      </c>
      <c r="AA110" s="239">
        <v>4245</v>
      </c>
      <c r="AB110" s="239">
        <v>1773</v>
      </c>
      <c r="AC110" s="239">
        <v>2472</v>
      </c>
      <c r="AD110" s="299" t="s">
        <v>33</v>
      </c>
      <c r="AE110" s="299" t="s">
        <v>33</v>
      </c>
      <c r="AF110" s="299" t="s">
        <v>33</v>
      </c>
    </row>
    <row r="111" spans="1:32" ht="59.25" customHeight="1" thickBot="1">
      <c r="A111" s="190" t="s">
        <v>124</v>
      </c>
      <c r="B111" s="190" t="s">
        <v>857</v>
      </c>
      <c r="C111" s="190" t="s">
        <v>725</v>
      </c>
      <c r="D111" s="565"/>
      <c r="E111" s="565"/>
      <c r="F111" s="565"/>
      <c r="G111" s="565">
        <v>0</v>
      </c>
      <c r="H111" s="565"/>
      <c r="I111" s="610">
        <v>0</v>
      </c>
      <c r="J111" s="610"/>
      <c r="K111" s="610">
        <v>0</v>
      </c>
      <c r="L111" s="610"/>
      <c r="M111" s="610">
        <v>0</v>
      </c>
      <c r="N111" s="610"/>
      <c r="O111" s="610">
        <v>0</v>
      </c>
      <c r="P111" s="610"/>
      <c r="Q111" s="610">
        <v>0</v>
      </c>
      <c r="R111" s="610"/>
      <c r="S111" s="610">
        <v>0</v>
      </c>
      <c r="T111" s="610"/>
      <c r="U111" s="610">
        <v>0</v>
      </c>
      <c r="V111" s="610"/>
      <c r="W111" s="610">
        <v>0</v>
      </c>
      <c r="X111" s="610"/>
      <c r="Y111" s="603">
        <v>0</v>
      </c>
      <c r="Z111" s="604"/>
      <c r="AA111" s="606">
        <f>G111+I111+K111+M111+O111+Q111+S111+U111+W111+Y111</f>
        <v>0</v>
      </c>
      <c r="AB111" s="606"/>
      <c r="AC111" s="606"/>
      <c r="AD111" s="576" t="s">
        <v>33</v>
      </c>
      <c r="AE111" s="576"/>
      <c r="AF111" s="576"/>
    </row>
    <row r="112" spans="1:32" ht="39" thickBot="1">
      <c r="A112" s="190" t="s">
        <v>858</v>
      </c>
      <c r="B112" s="190" t="s">
        <v>859</v>
      </c>
      <c r="C112" s="190" t="s">
        <v>725</v>
      </c>
      <c r="D112" s="565"/>
      <c r="E112" s="565"/>
      <c r="F112" s="565"/>
      <c r="G112" s="565">
        <v>0</v>
      </c>
      <c r="H112" s="565"/>
      <c r="I112" s="610">
        <v>0</v>
      </c>
      <c r="J112" s="610"/>
      <c r="K112" s="610">
        <v>0</v>
      </c>
      <c r="L112" s="610"/>
      <c r="M112" s="610">
        <v>0</v>
      </c>
      <c r="N112" s="610"/>
      <c r="O112" s="610">
        <v>0</v>
      </c>
      <c r="P112" s="610"/>
      <c r="Q112" s="610">
        <v>0</v>
      </c>
      <c r="R112" s="610"/>
      <c r="S112" s="610">
        <v>0</v>
      </c>
      <c r="T112" s="610"/>
      <c r="U112" s="610">
        <v>0</v>
      </c>
      <c r="V112" s="610"/>
      <c r="W112" s="610">
        <v>0</v>
      </c>
      <c r="X112" s="610"/>
      <c r="Y112" s="603">
        <v>0</v>
      </c>
      <c r="Z112" s="604"/>
      <c r="AA112" s="606">
        <f t="shared" ref="AA112:AA114" si="5">G112+I112+K112+M112+O112+Q112+S112+U112+W112+Y112</f>
        <v>0</v>
      </c>
      <c r="AB112" s="606"/>
      <c r="AC112" s="606"/>
      <c r="AD112" s="576" t="s">
        <v>33</v>
      </c>
      <c r="AE112" s="576"/>
      <c r="AF112" s="576"/>
    </row>
    <row r="113" spans="1:33" ht="62.25" customHeight="1" thickBot="1">
      <c r="A113" s="190" t="s">
        <v>860</v>
      </c>
      <c r="B113" s="190" t="s">
        <v>861</v>
      </c>
      <c r="C113" s="190" t="s">
        <v>725</v>
      </c>
      <c r="D113" s="565"/>
      <c r="E113" s="565"/>
      <c r="F113" s="565"/>
      <c r="G113" s="565">
        <v>0</v>
      </c>
      <c r="H113" s="565"/>
      <c r="I113" s="610">
        <v>0</v>
      </c>
      <c r="J113" s="610"/>
      <c r="K113" s="610">
        <v>0</v>
      </c>
      <c r="L113" s="610"/>
      <c r="M113" s="610">
        <v>0</v>
      </c>
      <c r="N113" s="610"/>
      <c r="O113" s="610">
        <v>0</v>
      </c>
      <c r="P113" s="610"/>
      <c r="Q113" s="610">
        <v>0</v>
      </c>
      <c r="R113" s="610"/>
      <c r="S113" s="610">
        <v>0</v>
      </c>
      <c r="T113" s="610"/>
      <c r="U113" s="610">
        <v>0</v>
      </c>
      <c r="V113" s="610"/>
      <c r="W113" s="610">
        <v>0</v>
      </c>
      <c r="X113" s="610"/>
      <c r="Y113" s="603">
        <v>0</v>
      </c>
      <c r="Z113" s="604"/>
      <c r="AA113" s="606">
        <f t="shared" si="5"/>
        <v>0</v>
      </c>
      <c r="AB113" s="606"/>
      <c r="AC113" s="606"/>
      <c r="AD113" s="576" t="s">
        <v>33</v>
      </c>
      <c r="AE113" s="576"/>
      <c r="AF113" s="576"/>
    </row>
    <row r="114" spans="1:33" ht="68.25" customHeight="1" thickBot="1">
      <c r="A114" s="190" t="s">
        <v>150</v>
      </c>
      <c r="B114" s="190" t="s">
        <v>862</v>
      </c>
      <c r="C114" s="190" t="s">
        <v>725</v>
      </c>
      <c r="D114" s="565"/>
      <c r="E114" s="565"/>
      <c r="F114" s="565"/>
      <c r="G114" s="565">
        <v>0</v>
      </c>
      <c r="H114" s="565"/>
      <c r="I114" s="610">
        <v>0</v>
      </c>
      <c r="J114" s="610"/>
      <c r="K114" s="610">
        <v>0</v>
      </c>
      <c r="L114" s="610"/>
      <c r="M114" s="610">
        <v>777</v>
      </c>
      <c r="N114" s="610"/>
      <c r="O114" s="610">
        <v>1146</v>
      </c>
      <c r="P114" s="610"/>
      <c r="Q114" s="610">
        <v>705</v>
      </c>
      <c r="R114" s="610"/>
      <c r="S114" s="610">
        <v>803</v>
      </c>
      <c r="T114" s="610"/>
      <c r="U114" s="610">
        <v>419</v>
      </c>
      <c r="V114" s="610"/>
      <c r="W114" s="610">
        <v>179</v>
      </c>
      <c r="X114" s="610"/>
      <c r="Y114" s="603">
        <v>0</v>
      </c>
      <c r="Z114" s="604"/>
      <c r="AA114" s="606">
        <f t="shared" si="5"/>
        <v>4029</v>
      </c>
      <c r="AB114" s="606"/>
      <c r="AC114" s="606"/>
      <c r="AD114" s="576" t="s">
        <v>33</v>
      </c>
      <c r="AE114" s="576"/>
      <c r="AF114" s="576"/>
    </row>
    <row r="115" spans="1:33" s="132" customFormat="1" ht="16.5" customHeight="1" thickBot="1">
      <c r="A115" s="607" t="s">
        <v>863</v>
      </c>
      <c r="B115" s="608"/>
      <c r="C115" s="238"/>
      <c r="D115" s="252"/>
      <c r="E115" s="252"/>
      <c r="F115" s="252"/>
      <c r="G115" s="211">
        <v>0</v>
      </c>
      <c r="H115" s="211">
        <v>0</v>
      </c>
      <c r="I115" s="211">
        <f t="shared" ref="I115:X115" si="6">SUM(I95,I97,I99)</f>
        <v>0</v>
      </c>
      <c r="J115" s="211">
        <f t="shared" si="6"/>
        <v>0</v>
      </c>
      <c r="K115" s="211">
        <f t="shared" si="6"/>
        <v>21</v>
      </c>
      <c r="L115" s="211">
        <f t="shared" si="6"/>
        <v>20</v>
      </c>
      <c r="M115" s="252">
        <f t="shared" si="6"/>
        <v>1331</v>
      </c>
      <c r="N115" s="252">
        <f t="shared" si="6"/>
        <v>1629</v>
      </c>
      <c r="O115" s="252">
        <f t="shared" si="6"/>
        <v>1525</v>
      </c>
      <c r="P115" s="252">
        <f t="shared" si="6"/>
        <v>2104</v>
      </c>
      <c r="Q115" s="252">
        <f t="shared" si="6"/>
        <v>880</v>
      </c>
      <c r="R115" s="252">
        <f t="shared" si="6"/>
        <v>1495</v>
      </c>
      <c r="S115" s="252">
        <f t="shared" si="6"/>
        <v>1083</v>
      </c>
      <c r="T115" s="252">
        <f t="shared" si="6"/>
        <v>1269</v>
      </c>
      <c r="U115" s="252">
        <f t="shared" si="6"/>
        <v>630</v>
      </c>
      <c r="V115" s="252">
        <f t="shared" si="6"/>
        <v>709</v>
      </c>
      <c r="W115" s="252">
        <f t="shared" si="6"/>
        <v>92</v>
      </c>
      <c r="X115" s="252">
        <f t="shared" si="6"/>
        <v>428</v>
      </c>
      <c r="Y115" s="239">
        <v>245</v>
      </c>
      <c r="Z115" s="239">
        <v>82</v>
      </c>
      <c r="AA115" s="252">
        <f>SUM(AA95,AA97,AA99)</f>
        <v>13543</v>
      </c>
      <c r="AB115" s="252">
        <f>SUM(AB95,AB97,AB99)</f>
        <v>5807</v>
      </c>
      <c r="AC115" s="252">
        <f>SUM(AC95,AC97,AC99)</f>
        <v>7736</v>
      </c>
      <c r="AD115" s="616"/>
      <c r="AE115" s="617"/>
      <c r="AF115" s="618"/>
    </row>
    <row r="116" spans="1:33" s="28" customFormat="1" ht="15" thickBot="1">
      <c r="A116" s="7"/>
      <c r="B116" s="7"/>
      <c r="C116" s="7"/>
      <c r="D116" s="7"/>
      <c r="E116" s="7"/>
      <c r="F116" s="7"/>
      <c r="G116" s="7"/>
      <c r="H116" s="7"/>
      <c r="I116" s="257"/>
      <c r="J116" s="257"/>
      <c r="K116" s="257"/>
      <c r="L116" s="257"/>
      <c r="M116" s="257"/>
      <c r="N116" s="257"/>
      <c r="O116" s="257"/>
      <c r="P116" s="257"/>
      <c r="Q116" s="257"/>
      <c r="R116" s="257"/>
      <c r="S116" s="257"/>
      <c r="T116" s="257"/>
      <c r="U116" s="257"/>
      <c r="V116" s="257"/>
      <c r="W116" s="257"/>
      <c r="X116" s="257"/>
      <c r="Y116" s="257"/>
      <c r="Z116" s="257"/>
      <c r="AA116" s="304"/>
      <c r="AB116" s="61"/>
      <c r="AC116" s="61"/>
      <c r="AD116" s="7"/>
      <c r="AE116" s="7"/>
      <c r="AF116" s="7"/>
      <c r="AG116" s="33"/>
    </row>
    <row r="117" spans="1:33" ht="13.5" thickBot="1">
      <c r="A117" s="234" t="s">
        <v>1</v>
      </c>
      <c r="B117" s="569" t="s">
        <v>715</v>
      </c>
      <c r="C117" s="570"/>
      <c r="D117" s="570"/>
      <c r="E117" s="570"/>
      <c r="F117" s="570"/>
      <c r="G117" s="570"/>
      <c r="H117" s="570"/>
      <c r="I117" s="570"/>
      <c r="J117" s="570"/>
      <c r="K117" s="570"/>
      <c r="L117" s="571"/>
    </row>
    <row r="118" spans="1:33" ht="29.25" customHeight="1" thickBot="1">
      <c r="A118" s="190" t="s">
        <v>4</v>
      </c>
      <c r="B118" s="543" t="s">
        <v>758</v>
      </c>
      <c r="C118" s="548"/>
      <c r="D118" s="548"/>
      <c r="E118" s="548"/>
      <c r="F118" s="548"/>
      <c r="G118" s="548"/>
      <c r="H118" s="548"/>
      <c r="I118" s="548"/>
      <c r="J118" s="548"/>
      <c r="K118" s="548"/>
      <c r="L118" s="549"/>
    </row>
    <row r="119" spans="1:33" ht="13.5" thickBot="1"/>
    <row r="120" spans="1:33" s="56" customFormat="1" ht="39" customHeight="1" thickBot="1">
      <c r="A120" s="192" t="s">
        <v>832</v>
      </c>
      <c r="B120" s="192" t="s">
        <v>833</v>
      </c>
      <c r="C120" s="192" t="s">
        <v>190</v>
      </c>
      <c r="D120" s="550" t="s">
        <v>834</v>
      </c>
      <c r="E120" s="550"/>
      <c r="F120" s="550"/>
      <c r="G120" s="550" t="s">
        <v>13</v>
      </c>
      <c r="H120" s="550"/>
      <c r="I120" s="609" t="s">
        <v>14</v>
      </c>
      <c r="J120" s="609"/>
      <c r="K120" s="609" t="s">
        <v>15</v>
      </c>
      <c r="L120" s="609"/>
      <c r="M120" s="609" t="s">
        <v>16</v>
      </c>
      <c r="N120" s="609"/>
      <c r="O120" s="609" t="s">
        <v>17</v>
      </c>
      <c r="P120" s="609"/>
      <c r="Q120" s="609" t="s">
        <v>18</v>
      </c>
      <c r="R120" s="609"/>
      <c r="S120" s="609" t="s">
        <v>19</v>
      </c>
      <c r="T120" s="609"/>
      <c r="U120" s="609" t="s">
        <v>20</v>
      </c>
      <c r="V120" s="609"/>
      <c r="W120" s="609" t="s">
        <v>21</v>
      </c>
      <c r="X120" s="609"/>
      <c r="Y120" s="609" t="s">
        <v>22</v>
      </c>
      <c r="Z120" s="609"/>
      <c r="AA120" s="609" t="s">
        <v>720</v>
      </c>
      <c r="AB120" s="609"/>
      <c r="AC120" s="609"/>
      <c r="AD120" s="550" t="s">
        <v>835</v>
      </c>
      <c r="AE120" s="550"/>
      <c r="AF120" s="550"/>
    </row>
    <row r="121" spans="1:33" ht="13.5" thickBot="1">
      <c r="A121" s="565"/>
      <c r="B121" s="565"/>
      <c r="C121" s="565"/>
      <c r="D121" s="190"/>
      <c r="E121" s="190"/>
      <c r="F121" s="190"/>
      <c r="G121" s="559" t="s">
        <v>722</v>
      </c>
      <c r="H121" s="560"/>
      <c r="I121" s="560"/>
      <c r="J121" s="560"/>
      <c r="K121" s="560"/>
      <c r="L121" s="560"/>
      <c r="M121" s="560"/>
      <c r="N121" s="560"/>
      <c r="O121" s="560"/>
      <c r="P121" s="560"/>
      <c r="Q121" s="560"/>
      <c r="R121" s="560"/>
      <c r="S121" s="560"/>
      <c r="T121" s="560"/>
      <c r="U121" s="560"/>
      <c r="V121" s="560"/>
      <c r="W121" s="560"/>
      <c r="X121" s="560"/>
      <c r="Y121" s="560"/>
      <c r="Z121" s="561"/>
      <c r="AA121" s="239"/>
      <c r="AB121" s="239"/>
      <c r="AC121" s="239"/>
      <c r="AD121" s="190"/>
      <c r="AE121" s="190"/>
      <c r="AF121" s="190"/>
    </row>
    <row r="122" spans="1:33" s="129" customFormat="1" ht="24.75" customHeight="1" thickBot="1">
      <c r="A122" s="565"/>
      <c r="B122" s="565"/>
      <c r="C122" s="565"/>
      <c r="D122" s="176" t="s">
        <v>26</v>
      </c>
      <c r="E122" s="176" t="s">
        <v>24</v>
      </c>
      <c r="F122" s="176" t="s">
        <v>25</v>
      </c>
      <c r="G122" s="176" t="s">
        <v>24</v>
      </c>
      <c r="H122" s="176" t="s">
        <v>25</v>
      </c>
      <c r="I122" s="211" t="s">
        <v>24</v>
      </c>
      <c r="J122" s="211" t="s">
        <v>25</v>
      </c>
      <c r="K122" s="211" t="s">
        <v>24</v>
      </c>
      <c r="L122" s="211" t="s">
        <v>25</v>
      </c>
      <c r="M122" s="211" t="s">
        <v>24</v>
      </c>
      <c r="N122" s="211" t="s">
        <v>25</v>
      </c>
      <c r="O122" s="211" t="s">
        <v>24</v>
      </c>
      <c r="P122" s="211" t="s">
        <v>25</v>
      </c>
      <c r="Q122" s="211" t="s">
        <v>24</v>
      </c>
      <c r="R122" s="211" t="s">
        <v>25</v>
      </c>
      <c r="S122" s="211" t="s">
        <v>24</v>
      </c>
      <c r="T122" s="211" t="s">
        <v>25</v>
      </c>
      <c r="U122" s="211" t="s">
        <v>24</v>
      </c>
      <c r="V122" s="211" t="s">
        <v>25</v>
      </c>
      <c r="W122" s="211" t="s">
        <v>24</v>
      </c>
      <c r="X122" s="211" t="s">
        <v>25</v>
      </c>
      <c r="Y122" s="211" t="s">
        <v>24</v>
      </c>
      <c r="Z122" s="211" t="s">
        <v>25</v>
      </c>
      <c r="AA122" s="252" t="s">
        <v>26</v>
      </c>
      <c r="AB122" s="252" t="s">
        <v>24</v>
      </c>
      <c r="AC122" s="252" t="s">
        <v>25</v>
      </c>
      <c r="AD122" s="176" t="s">
        <v>26</v>
      </c>
      <c r="AE122" s="176" t="s">
        <v>24</v>
      </c>
      <c r="AF122" s="176" t="s">
        <v>25</v>
      </c>
    </row>
    <row r="123" spans="1:33" ht="26.25" thickBot="1">
      <c r="A123" s="190" t="s">
        <v>42</v>
      </c>
      <c r="B123" s="190" t="s">
        <v>836</v>
      </c>
      <c r="C123" s="190" t="s">
        <v>725</v>
      </c>
      <c r="D123" s="190"/>
      <c r="E123" s="190"/>
      <c r="F123" s="190"/>
      <c r="G123" s="190">
        <v>0</v>
      </c>
      <c r="H123" s="190">
        <v>0</v>
      </c>
      <c r="I123" s="212">
        <v>0</v>
      </c>
      <c r="J123" s="212">
        <v>0</v>
      </c>
      <c r="K123" s="212">
        <v>0</v>
      </c>
      <c r="L123" s="212">
        <v>0</v>
      </c>
      <c r="M123" s="212">
        <v>0</v>
      </c>
      <c r="N123" s="212">
        <v>0</v>
      </c>
      <c r="O123" s="212">
        <v>1</v>
      </c>
      <c r="P123" s="212">
        <v>22</v>
      </c>
      <c r="Q123" s="212">
        <v>0</v>
      </c>
      <c r="R123" s="212">
        <v>21</v>
      </c>
      <c r="S123" s="212">
        <v>0</v>
      </c>
      <c r="T123" s="212">
        <v>0</v>
      </c>
      <c r="U123" s="212">
        <v>8</v>
      </c>
      <c r="V123" s="212">
        <v>20</v>
      </c>
      <c r="W123" s="212">
        <v>193</v>
      </c>
      <c r="X123" s="212">
        <v>649</v>
      </c>
      <c r="Y123" s="212">
        <v>116</v>
      </c>
      <c r="Z123" s="212">
        <v>243</v>
      </c>
      <c r="AA123" s="239">
        <v>1273</v>
      </c>
      <c r="AB123" s="239">
        <v>318</v>
      </c>
      <c r="AC123" s="239">
        <v>955</v>
      </c>
      <c r="AD123" s="299" t="s">
        <v>33</v>
      </c>
      <c r="AE123" s="299" t="s">
        <v>33</v>
      </c>
      <c r="AF123" s="299" t="s">
        <v>33</v>
      </c>
    </row>
    <row r="124" spans="1:33" ht="26.25" thickBot="1">
      <c r="A124" s="190" t="s">
        <v>45</v>
      </c>
      <c r="B124" s="190" t="s">
        <v>837</v>
      </c>
      <c r="C124" s="190" t="s">
        <v>725</v>
      </c>
      <c r="D124" s="190"/>
      <c r="E124" s="190"/>
      <c r="F124" s="190"/>
      <c r="G124" s="190">
        <v>0</v>
      </c>
      <c r="H124" s="190">
        <v>0</v>
      </c>
      <c r="I124" s="212">
        <v>0</v>
      </c>
      <c r="J124" s="212">
        <v>0</v>
      </c>
      <c r="K124" s="212">
        <v>0</v>
      </c>
      <c r="L124" s="212">
        <v>0</v>
      </c>
      <c r="M124" s="212">
        <v>0</v>
      </c>
      <c r="N124" s="212">
        <v>0</v>
      </c>
      <c r="O124" s="212">
        <v>0</v>
      </c>
      <c r="P124" s="212">
        <v>0</v>
      </c>
      <c r="Q124" s="212">
        <v>0</v>
      </c>
      <c r="R124" s="212">
        <v>0</v>
      </c>
      <c r="S124" s="212">
        <v>0</v>
      </c>
      <c r="T124" s="212">
        <v>0</v>
      </c>
      <c r="U124" s="212">
        <v>0</v>
      </c>
      <c r="V124" s="212">
        <v>0</v>
      </c>
      <c r="W124" s="212">
        <v>0</v>
      </c>
      <c r="X124" s="212">
        <v>1</v>
      </c>
      <c r="Y124" s="212">
        <v>14</v>
      </c>
      <c r="Z124" s="212">
        <v>32</v>
      </c>
      <c r="AA124" s="239">
        <v>47</v>
      </c>
      <c r="AB124" s="239">
        <v>14</v>
      </c>
      <c r="AC124" s="239">
        <v>33</v>
      </c>
      <c r="AD124" s="299" t="s">
        <v>33</v>
      </c>
      <c r="AE124" s="299" t="s">
        <v>33</v>
      </c>
      <c r="AF124" s="299" t="s">
        <v>33</v>
      </c>
    </row>
    <row r="125" spans="1:33" ht="26.25" thickBot="1">
      <c r="A125" s="190" t="s">
        <v>63</v>
      </c>
      <c r="B125" s="190" t="s">
        <v>838</v>
      </c>
      <c r="C125" s="190" t="s">
        <v>725</v>
      </c>
      <c r="D125" s="190"/>
      <c r="E125" s="190"/>
      <c r="F125" s="190"/>
      <c r="G125" s="190">
        <v>0</v>
      </c>
      <c r="H125" s="190">
        <v>0</v>
      </c>
      <c r="I125" s="212">
        <v>0</v>
      </c>
      <c r="J125" s="212">
        <v>0</v>
      </c>
      <c r="K125" s="212">
        <v>0</v>
      </c>
      <c r="L125" s="212">
        <v>0</v>
      </c>
      <c r="M125" s="212">
        <v>0</v>
      </c>
      <c r="N125" s="212">
        <v>0</v>
      </c>
      <c r="O125" s="212">
        <v>10</v>
      </c>
      <c r="P125" s="212">
        <v>80</v>
      </c>
      <c r="Q125" s="212">
        <v>0</v>
      </c>
      <c r="R125" s="212">
        <v>89</v>
      </c>
      <c r="S125" s="212">
        <v>0</v>
      </c>
      <c r="T125" s="212">
        <v>0</v>
      </c>
      <c r="U125" s="212">
        <v>0</v>
      </c>
      <c r="V125" s="212">
        <v>0</v>
      </c>
      <c r="W125" s="212">
        <v>0</v>
      </c>
      <c r="X125" s="212">
        <v>0</v>
      </c>
      <c r="Y125" s="212">
        <v>160</v>
      </c>
      <c r="Z125" s="212">
        <v>323</v>
      </c>
      <c r="AA125" s="239">
        <v>662</v>
      </c>
      <c r="AB125" s="239">
        <v>170</v>
      </c>
      <c r="AC125" s="239">
        <v>492</v>
      </c>
      <c r="AD125" s="299" t="s">
        <v>33</v>
      </c>
      <c r="AE125" s="299" t="s">
        <v>33</v>
      </c>
      <c r="AF125" s="299" t="s">
        <v>33</v>
      </c>
    </row>
    <row r="126" spans="1:33" ht="39" thickBot="1">
      <c r="A126" s="190" t="s">
        <v>47</v>
      </c>
      <c r="B126" s="190" t="s">
        <v>839</v>
      </c>
      <c r="C126" s="190" t="s">
        <v>725</v>
      </c>
      <c r="D126" s="190"/>
      <c r="E126" s="190"/>
      <c r="F126" s="190"/>
      <c r="G126" s="190">
        <v>0</v>
      </c>
      <c r="H126" s="190">
        <v>0</v>
      </c>
      <c r="I126" s="212">
        <v>0</v>
      </c>
      <c r="J126" s="212">
        <v>0</v>
      </c>
      <c r="K126" s="212">
        <v>0</v>
      </c>
      <c r="L126" s="212">
        <v>0</v>
      </c>
      <c r="M126" s="212">
        <v>0</v>
      </c>
      <c r="N126" s="212">
        <v>0</v>
      </c>
      <c r="O126" s="212">
        <v>0</v>
      </c>
      <c r="P126" s="212">
        <v>0</v>
      </c>
      <c r="Q126" s="212">
        <v>0</v>
      </c>
      <c r="R126" s="212">
        <v>0</v>
      </c>
      <c r="S126" s="212">
        <v>0</v>
      </c>
      <c r="T126" s="212">
        <v>0</v>
      </c>
      <c r="U126" s="212">
        <v>0</v>
      </c>
      <c r="V126" s="212">
        <v>0</v>
      </c>
      <c r="W126" s="212">
        <v>0</v>
      </c>
      <c r="X126" s="212">
        <v>0</v>
      </c>
      <c r="Y126" s="212">
        <v>2</v>
      </c>
      <c r="Z126" s="212">
        <v>3</v>
      </c>
      <c r="AA126" s="239">
        <v>5</v>
      </c>
      <c r="AB126" s="239">
        <v>2</v>
      </c>
      <c r="AC126" s="239">
        <v>3</v>
      </c>
      <c r="AD126" s="299" t="s">
        <v>33</v>
      </c>
      <c r="AE126" s="299" t="s">
        <v>33</v>
      </c>
      <c r="AF126" s="299" t="s">
        <v>33</v>
      </c>
    </row>
    <row r="127" spans="1:33" ht="39" thickBot="1">
      <c r="A127" s="190" t="s">
        <v>840</v>
      </c>
      <c r="B127" s="190" t="s">
        <v>841</v>
      </c>
      <c r="C127" s="190" t="s">
        <v>725</v>
      </c>
      <c r="D127" s="190"/>
      <c r="E127" s="190"/>
      <c r="F127" s="190"/>
      <c r="G127" s="190">
        <v>0</v>
      </c>
      <c r="H127" s="190">
        <v>0</v>
      </c>
      <c r="I127" s="212">
        <v>0</v>
      </c>
      <c r="J127" s="212">
        <v>0</v>
      </c>
      <c r="K127" s="212">
        <v>503</v>
      </c>
      <c r="L127" s="212">
        <v>941</v>
      </c>
      <c r="M127" s="212">
        <v>3375</v>
      </c>
      <c r="N127" s="212">
        <v>15882</v>
      </c>
      <c r="O127" s="212">
        <v>12551</v>
      </c>
      <c r="P127" s="212">
        <v>36591</v>
      </c>
      <c r="Q127" s="212">
        <v>20</v>
      </c>
      <c r="R127" s="212">
        <v>3309</v>
      </c>
      <c r="S127" s="212">
        <v>0</v>
      </c>
      <c r="T127" s="212">
        <v>0</v>
      </c>
      <c r="U127" s="212">
        <v>125</v>
      </c>
      <c r="V127" s="212">
        <v>239</v>
      </c>
      <c r="W127" s="212">
        <v>3335</v>
      </c>
      <c r="X127" s="212">
        <v>4445</v>
      </c>
      <c r="Y127" s="212">
        <v>3564</v>
      </c>
      <c r="Z127" s="212">
        <v>5366</v>
      </c>
      <c r="AA127" s="239">
        <v>90246</v>
      </c>
      <c r="AB127" s="239">
        <v>23473</v>
      </c>
      <c r="AC127" s="239">
        <v>66773</v>
      </c>
      <c r="AD127" s="299" t="s">
        <v>33</v>
      </c>
      <c r="AE127" s="299" t="s">
        <v>33</v>
      </c>
      <c r="AF127" s="299" t="s">
        <v>33</v>
      </c>
    </row>
    <row r="128" spans="1:33" ht="26.25" thickBot="1">
      <c r="A128" s="190" t="s">
        <v>49</v>
      </c>
      <c r="B128" s="190" t="s">
        <v>842</v>
      </c>
      <c r="C128" s="190" t="s">
        <v>725</v>
      </c>
      <c r="D128" s="190"/>
      <c r="E128" s="190"/>
      <c r="F128" s="190"/>
      <c r="G128" s="190">
        <v>0</v>
      </c>
      <c r="H128" s="190">
        <v>0</v>
      </c>
      <c r="I128" s="212">
        <v>0</v>
      </c>
      <c r="J128" s="212">
        <v>0</v>
      </c>
      <c r="K128" s="212">
        <v>3</v>
      </c>
      <c r="L128" s="212">
        <v>11</v>
      </c>
      <c r="M128" s="212">
        <v>6</v>
      </c>
      <c r="N128" s="212">
        <v>36</v>
      </c>
      <c r="O128" s="212">
        <v>417</v>
      </c>
      <c r="P128" s="212">
        <v>914</v>
      </c>
      <c r="Q128" s="212">
        <v>1</v>
      </c>
      <c r="R128" s="212">
        <v>13</v>
      </c>
      <c r="S128" s="212">
        <v>0</v>
      </c>
      <c r="T128" s="212">
        <v>0</v>
      </c>
      <c r="U128" s="212">
        <v>1</v>
      </c>
      <c r="V128" s="212">
        <v>0</v>
      </c>
      <c r="W128" s="212">
        <v>22</v>
      </c>
      <c r="X128" s="212">
        <v>36</v>
      </c>
      <c r="Y128" s="212">
        <v>21</v>
      </c>
      <c r="Z128" s="212">
        <v>33</v>
      </c>
      <c r="AA128" s="239">
        <v>1514</v>
      </c>
      <c r="AB128" s="239">
        <v>471</v>
      </c>
      <c r="AC128" s="239">
        <v>1043</v>
      </c>
      <c r="AD128" s="299" t="s">
        <v>33</v>
      </c>
      <c r="AE128" s="299" t="s">
        <v>33</v>
      </c>
      <c r="AF128" s="299" t="s">
        <v>33</v>
      </c>
    </row>
    <row r="129" spans="1:33" ht="26.25" thickBot="1">
      <c r="A129" s="190" t="s">
        <v>65</v>
      </c>
      <c r="B129" s="190" t="s">
        <v>843</v>
      </c>
      <c r="C129" s="190" t="s">
        <v>725</v>
      </c>
      <c r="D129" s="190"/>
      <c r="E129" s="190"/>
      <c r="F129" s="190"/>
      <c r="G129" s="190">
        <v>0</v>
      </c>
      <c r="H129" s="190">
        <v>0</v>
      </c>
      <c r="I129" s="212">
        <v>0</v>
      </c>
      <c r="J129" s="212">
        <v>0</v>
      </c>
      <c r="K129" s="212">
        <v>428</v>
      </c>
      <c r="L129" s="212">
        <v>671</v>
      </c>
      <c r="M129" s="212">
        <v>3251</v>
      </c>
      <c r="N129" s="212">
        <v>7570</v>
      </c>
      <c r="O129" s="212">
        <v>7567</v>
      </c>
      <c r="P129" s="212">
        <v>13883</v>
      </c>
      <c r="Q129" s="212">
        <v>14</v>
      </c>
      <c r="R129" s="212">
        <v>898</v>
      </c>
      <c r="S129" s="212">
        <v>0</v>
      </c>
      <c r="T129" s="212">
        <v>0</v>
      </c>
      <c r="U129" s="212">
        <v>43</v>
      </c>
      <c r="V129" s="212">
        <v>72</v>
      </c>
      <c r="W129" s="212">
        <v>1211</v>
      </c>
      <c r="X129" s="212">
        <v>1794</v>
      </c>
      <c r="Y129" s="212">
        <v>1086</v>
      </c>
      <c r="Z129" s="212">
        <v>1425</v>
      </c>
      <c r="AA129" s="239">
        <v>39913</v>
      </c>
      <c r="AB129" s="239">
        <v>13600</v>
      </c>
      <c r="AC129" s="239">
        <v>26313</v>
      </c>
      <c r="AD129" s="299" t="s">
        <v>33</v>
      </c>
      <c r="AE129" s="299" t="s">
        <v>33</v>
      </c>
      <c r="AF129" s="299" t="s">
        <v>33</v>
      </c>
    </row>
    <row r="130" spans="1:33" ht="74.25" customHeight="1" thickBot="1">
      <c r="A130" s="190" t="s">
        <v>66</v>
      </c>
      <c r="B130" s="190" t="s">
        <v>844</v>
      </c>
      <c r="C130" s="190" t="s">
        <v>725</v>
      </c>
      <c r="D130" s="190"/>
      <c r="E130" s="190"/>
      <c r="F130" s="190"/>
      <c r="G130" s="190">
        <v>0</v>
      </c>
      <c r="H130" s="190">
        <v>0</v>
      </c>
      <c r="I130" s="212">
        <v>0</v>
      </c>
      <c r="J130" s="212">
        <v>0</v>
      </c>
      <c r="K130" s="212">
        <v>0</v>
      </c>
      <c r="L130" s="212">
        <v>0</v>
      </c>
      <c r="M130" s="212">
        <v>0</v>
      </c>
      <c r="N130" s="212">
        <v>0</v>
      </c>
      <c r="O130" s="212">
        <v>1</v>
      </c>
      <c r="P130" s="212">
        <v>3</v>
      </c>
      <c r="Q130" s="212">
        <v>0</v>
      </c>
      <c r="R130" s="212">
        <v>9</v>
      </c>
      <c r="S130" s="212">
        <v>0</v>
      </c>
      <c r="T130" s="212">
        <v>0</v>
      </c>
      <c r="U130" s="212">
        <v>4</v>
      </c>
      <c r="V130" s="212">
        <v>13</v>
      </c>
      <c r="W130" s="212">
        <v>96</v>
      </c>
      <c r="X130" s="212">
        <v>303</v>
      </c>
      <c r="Y130" s="212">
        <v>36</v>
      </c>
      <c r="Z130" s="212">
        <v>93</v>
      </c>
      <c r="AA130" s="239">
        <v>558</v>
      </c>
      <c r="AB130" s="239">
        <v>137</v>
      </c>
      <c r="AC130" s="239">
        <v>421</v>
      </c>
      <c r="AD130" s="299" t="s">
        <v>33</v>
      </c>
      <c r="AE130" s="299" t="s">
        <v>33</v>
      </c>
      <c r="AF130" s="299" t="s">
        <v>33</v>
      </c>
    </row>
    <row r="131" spans="1:33" ht="39" thickBot="1">
      <c r="A131" s="190" t="s">
        <v>144</v>
      </c>
      <c r="B131" s="190" t="s">
        <v>845</v>
      </c>
      <c r="C131" s="190" t="s">
        <v>725</v>
      </c>
      <c r="D131" s="288"/>
      <c r="E131" s="288"/>
      <c r="F131" s="288"/>
      <c r="G131" s="190">
        <v>0</v>
      </c>
      <c r="H131" s="190">
        <v>0</v>
      </c>
      <c r="I131" s="212">
        <v>0</v>
      </c>
      <c r="J131" s="212">
        <v>0</v>
      </c>
      <c r="K131" s="212">
        <v>35</v>
      </c>
      <c r="L131" s="212">
        <v>39</v>
      </c>
      <c r="M131" s="301">
        <v>185</v>
      </c>
      <c r="N131" s="301">
        <v>830</v>
      </c>
      <c r="O131" s="301">
        <v>731</v>
      </c>
      <c r="P131" s="301">
        <v>1770</v>
      </c>
      <c r="Q131" s="301">
        <v>0</v>
      </c>
      <c r="R131" s="301">
        <v>144</v>
      </c>
      <c r="S131" s="301">
        <v>0</v>
      </c>
      <c r="T131" s="301">
        <v>0</v>
      </c>
      <c r="U131" s="301">
        <v>11</v>
      </c>
      <c r="V131" s="301">
        <v>7</v>
      </c>
      <c r="W131" s="301">
        <v>377</v>
      </c>
      <c r="X131" s="301">
        <v>516</v>
      </c>
      <c r="Y131" s="301">
        <v>159</v>
      </c>
      <c r="Z131" s="301">
        <v>165</v>
      </c>
      <c r="AA131" s="239">
        <v>4969</v>
      </c>
      <c r="AB131" s="239">
        <v>1498</v>
      </c>
      <c r="AC131" s="239">
        <v>3471</v>
      </c>
      <c r="AD131" s="299" t="s">
        <v>33</v>
      </c>
      <c r="AE131" s="299" t="s">
        <v>33</v>
      </c>
      <c r="AF131" s="299" t="s">
        <v>33</v>
      </c>
    </row>
    <row r="132" spans="1:33" ht="99.75" customHeight="1" thickBot="1">
      <c r="A132" s="190" t="s">
        <v>846</v>
      </c>
      <c r="B132" s="190" t="s">
        <v>847</v>
      </c>
      <c r="C132" s="190" t="s">
        <v>725</v>
      </c>
      <c r="D132" s="190"/>
      <c r="E132" s="190"/>
      <c r="F132" s="190"/>
      <c r="G132" s="190">
        <v>0</v>
      </c>
      <c r="H132" s="190">
        <v>0</v>
      </c>
      <c r="I132" s="212">
        <v>0</v>
      </c>
      <c r="J132" s="212">
        <v>0</v>
      </c>
      <c r="K132" s="212">
        <v>335</v>
      </c>
      <c r="L132" s="212">
        <v>561</v>
      </c>
      <c r="M132" s="212">
        <v>2540</v>
      </c>
      <c r="N132" s="212">
        <v>9560</v>
      </c>
      <c r="O132" s="212">
        <v>9928</v>
      </c>
      <c r="P132" s="212">
        <v>22206</v>
      </c>
      <c r="Q132" s="212">
        <v>4</v>
      </c>
      <c r="R132" s="212">
        <v>1767</v>
      </c>
      <c r="S132" s="212">
        <v>0</v>
      </c>
      <c r="T132" s="212">
        <v>0</v>
      </c>
      <c r="U132" s="212">
        <v>77</v>
      </c>
      <c r="V132" s="212">
        <v>85</v>
      </c>
      <c r="W132" s="212">
        <v>1989</v>
      </c>
      <c r="X132" s="212">
        <v>2312</v>
      </c>
      <c r="Y132" s="212">
        <v>2430</v>
      </c>
      <c r="Z132" s="212">
        <v>2870</v>
      </c>
      <c r="AA132" s="239">
        <v>56664</v>
      </c>
      <c r="AB132" s="239">
        <v>17303</v>
      </c>
      <c r="AC132" s="239">
        <v>39361</v>
      </c>
      <c r="AD132" s="299" t="s">
        <v>33</v>
      </c>
      <c r="AE132" s="299" t="s">
        <v>33</v>
      </c>
      <c r="AF132" s="299" t="s">
        <v>33</v>
      </c>
    </row>
    <row r="133" spans="1:33" ht="34.5" customHeight="1" thickBot="1">
      <c r="A133" s="190" t="s">
        <v>848</v>
      </c>
      <c r="B133" s="190" t="s">
        <v>849</v>
      </c>
      <c r="C133" s="190" t="s">
        <v>725</v>
      </c>
      <c r="D133" s="190"/>
      <c r="E133" s="190"/>
      <c r="F133" s="190"/>
      <c r="G133" s="190">
        <v>0</v>
      </c>
      <c r="H133" s="190">
        <v>0</v>
      </c>
      <c r="I133" s="212">
        <v>0</v>
      </c>
      <c r="J133" s="212">
        <v>0</v>
      </c>
      <c r="K133" s="212">
        <v>132</v>
      </c>
      <c r="L133" s="212">
        <v>340</v>
      </c>
      <c r="M133" s="212">
        <v>649</v>
      </c>
      <c r="N133" s="212">
        <v>5489</v>
      </c>
      <c r="O133" s="212">
        <v>1901</v>
      </c>
      <c r="P133" s="212">
        <v>12705</v>
      </c>
      <c r="Q133" s="212">
        <v>16</v>
      </c>
      <c r="R133" s="212">
        <v>1506</v>
      </c>
      <c r="S133" s="212">
        <v>0</v>
      </c>
      <c r="T133" s="212">
        <v>0</v>
      </c>
      <c r="U133" s="212">
        <v>45</v>
      </c>
      <c r="V133" s="212">
        <v>167</v>
      </c>
      <c r="W133" s="212">
        <v>1159</v>
      </c>
      <c r="X133" s="212">
        <v>2253</v>
      </c>
      <c r="Y133" s="212">
        <v>1248</v>
      </c>
      <c r="Z133" s="212">
        <v>2894</v>
      </c>
      <c r="AA133" s="239">
        <v>30504</v>
      </c>
      <c r="AB133" s="239">
        <v>5150</v>
      </c>
      <c r="AC133" s="239">
        <v>25354</v>
      </c>
      <c r="AD133" s="299" t="s">
        <v>33</v>
      </c>
      <c r="AE133" s="299" t="s">
        <v>33</v>
      </c>
      <c r="AF133" s="299" t="s">
        <v>33</v>
      </c>
    </row>
    <row r="134" spans="1:33" ht="60" customHeight="1" thickBot="1">
      <c r="A134" s="190" t="s">
        <v>850</v>
      </c>
      <c r="B134" s="190" t="s">
        <v>851</v>
      </c>
      <c r="C134" s="190" t="s">
        <v>725</v>
      </c>
      <c r="D134" s="190"/>
      <c r="E134" s="190"/>
      <c r="F134" s="190"/>
      <c r="G134" s="190">
        <v>0</v>
      </c>
      <c r="H134" s="190">
        <v>0</v>
      </c>
      <c r="I134" s="212">
        <v>0</v>
      </c>
      <c r="J134" s="212">
        <v>0</v>
      </c>
      <c r="K134" s="212">
        <v>0</v>
      </c>
      <c r="L134" s="212">
        <v>0</v>
      </c>
      <c r="M134" s="212">
        <v>33</v>
      </c>
      <c r="N134" s="212">
        <v>81</v>
      </c>
      <c r="O134" s="212">
        <v>21</v>
      </c>
      <c r="P134" s="212">
        <v>116</v>
      </c>
      <c r="Q134" s="212">
        <v>0</v>
      </c>
      <c r="R134" s="212">
        <v>20</v>
      </c>
      <c r="S134" s="212">
        <v>0</v>
      </c>
      <c r="T134" s="212">
        <v>0</v>
      </c>
      <c r="U134" s="212">
        <v>1</v>
      </c>
      <c r="V134" s="212">
        <v>1</v>
      </c>
      <c r="W134" s="212">
        <v>22</v>
      </c>
      <c r="X134" s="212">
        <v>43</v>
      </c>
      <c r="Y134" s="212">
        <v>22</v>
      </c>
      <c r="Z134" s="212">
        <v>37</v>
      </c>
      <c r="AA134" s="239">
        <v>397</v>
      </c>
      <c r="AB134" s="239">
        <v>99</v>
      </c>
      <c r="AC134" s="239">
        <v>298</v>
      </c>
      <c r="AD134" s="299" t="s">
        <v>33</v>
      </c>
      <c r="AE134" s="299" t="s">
        <v>33</v>
      </c>
      <c r="AF134" s="299" t="s">
        <v>33</v>
      </c>
    </row>
    <row r="135" spans="1:33" ht="30.75" customHeight="1" thickBot="1">
      <c r="A135" s="190" t="s">
        <v>852</v>
      </c>
      <c r="B135" s="190" t="s">
        <v>853</v>
      </c>
      <c r="C135" s="190" t="s">
        <v>725</v>
      </c>
      <c r="D135" s="190"/>
      <c r="E135" s="190"/>
      <c r="F135" s="190"/>
      <c r="G135" s="190">
        <v>0</v>
      </c>
      <c r="H135" s="190">
        <v>0</v>
      </c>
      <c r="I135" s="212">
        <v>0</v>
      </c>
      <c r="J135" s="212">
        <v>0</v>
      </c>
      <c r="K135" s="212">
        <v>9</v>
      </c>
      <c r="L135" s="212">
        <v>8</v>
      </c>
      <c r="M135" s="212">
        <v>157</v>
      </c>
      <c r="N135" s="212">
        <v>323</v>
      </c>
      <c r="O135" s="212">
        <v>371</v>
      </c>
      <c r="P135" s="212">
        <v>691</v>
      </c>
      <c r="Q135" s="212">
        <v>0</v>
      </c>
      <c r="R135" s="212">
        <v>99</v>
      </c>
      <c r="S135" s="212">
        <v>0</v>
      </c>
      <c r="T135" s="212">
        <v>0</v>
      </c>
      <c r="U135" s="212">
        <v>2</v>
      </c>
      <c r="V135" s="212">
        <v>10</v>
      </c>
      <c r="W135" s="212">
        <v>149</v>
      </c>
      <c r="X135" s="212">
        <v>226</v>
      </c>
      <c r="Y135" s="212">
        <v>103</v>
      </c>
      <c r="Z135" s="212">
        <v>146</v>
      </c>
      <c r="AA135" s="239">
        <v>2294</v>
      </c>
      <c r="AB135" s="239">
        <v>791</v>
      </c>
      <c r="AC135" s="239">
        <v>1503</v>
      </c>
      <c r="AD135" s="299" t="s">
        <v>33</v>
      </c>
      <c r="AE135" s="299" t="s">
        <v>33</v>
      </c>
      <c r="AF135" s="299" t="s">
        <v>33</v>
      </c>
    </row>
    <row r="136" spans="1:33" ht="26.25" thickBot="1">
      <c r="A136" s="190" t="s">
        <v>130</v>
      </c>
      <c r="B136" s="190" t="s">
        <v>854</v>
      </c>
      <c r="C136" s="190" t="s">
        <v>725</v>
      </c>
      <c r="D136" s="190"/>
      <c r="E136" s="190"/>
      <c r="F136" s="190"/>
      <c r="G136" s="190">
        <v>0</v>
      </c>
      <c r="H136" s="190">
        <v>0</v>
      </c>
      <c r="I136" s="212">
        <v>0</v>
      </c>
      <c r="J136" s="212">
        <v>0</v>
      </c>
      <c r="K136" s="212">
        <v>6</v>
      </c>
      <c r="L136" s="212">
        <v>6</v>
      </c>
      <c r="M136" s="212">
        <v>43</v>
      </c>
      <c r="N136" s="212">
        <v>101</v>
      </c>
      <c r="O136" s="212">
        <v>41</v>
      </c>
      <c r="P136" s="212">
        <v>179</v>
      </c>
      <c r="Q136" s="212">
        <v>0</v>
      </c>
      <c r="R136" s="212">
        <v>4</v>
      </c>
      <c r="S136" s="212">
        <v>0</v>
      </c>
      <c r="T136" s="212">
        <v>0</v>
      </c>
      <c r="U136" s="212">
        <v>0</v>
      </c>
      <c r="V136" s="212">
        <v>0</v>
      </c>
      <c r="W136" s="212">
        <v>19</v>
      </c>
      <c r="X136" s="212">
        <v>48</v>
      </c>
      <c r="Y136" s="212">
        <v>139</v>
      </c>
      <c r="Z136" s="212">
        <v>209</v>
      </c>
      <c r="AA136" s="239">
        <v>795</v>
      </c>
      <c r="AB136" s="239">
        <v>248</v>
      </c>
      <c r="AC136" s="239">
        <v>547</v>
      </c>
      <c r="AD136" s="299" t="s">
        <v>33</v>
      </c>
      <c r="AE136" s="299" t="s">
        <v>33</v>
      </c>
      <c r="AF136" s="299" t="s">
        <v>33</v>
      </c>
    </row>
    <row r="137" spans="1:33" ht="30" customHeight="1" thickBot="1">
      <c r="A137" s="190" t="s">
        <v>136</v>
      </c>
      <c r="B137" s="190" t="s">
        <v>855</v>
      </c>
      <c r="C137" s="190" t="s">
        <v>725</v>
      </c>
      <c r="D137" s="190"/>
      <c r="E137" s="190"/>
      <c r="F137" s="190"/>
      <c r="G137" s="190">
        <v>0</v>
      </c>
      <c r="H137" s="190">
        <v>0</v>
      </c>
      <c r="I137" s="212">
        <v>0</v>
      </c>
      <c r="J137" s="212">
        <v>0</v>
      </c>
      <c r="K137" s="212">
        <v>0</v>
      </c>
      <c r="L137" s="212">
        <v>0</v>
      </c>
      <c r="M137" s="212">
        <v>23</v>
      </c>
      <c r="N137" s="212">
        <v>37</v>
      </c>
      <c r="O137" s="212">
        <v>18</v>
      </c>
      <c r="P137" s="212">
        <v>37</v>
      </c>
      <c r="Q137" s="212">
        <v>0</v>
      </c>
      <c r="R137" s="212">
        <v>2</v>
      </c>
      <c r="S137" s="212">
        <v>0</v>
      </c>
      <c r="T137" s="212">
        <v>0</v>
      </c>
      <c r="U137" s="212">
        <v>0</v>
      </c>
      <c r="V137" s="212">
        <v>0</v>
      </c>
      <c r="W137" s="212">
        <v>1</v>
      </c>
      <c r="X137" s="212">
        <v>1</v>
      </c>
      <c r="Y137" s="212">
        <v>6</v>
      </c>
      <c r="Z137" s="212">
        <v>8</v>
      </c>
      <c r="AA137" s="239">
        <v>133</v>
      </c>
      <c r="AB137" s="239">
        <v>48</v>
      </c>
      <c r="AC137" s="239">
        <v>85</v>
      </c>
      <c r="AD137" s="299" t="s">
        <v>33</v>
      </c>
      <c r="AE137" s="299" t="s">
        <v>33</v>
      </c>
      <c r="AF137" s="299" t="s">
        <v>33</v>
      </c>
    </row>
    <row r="138" spans="1:33" ht="29.25" thickBot="1">
      <c r="A138" s="190" t="s">
        <v>138</v>
      </c>
      <c r="B138" s="190" t="s">
        <v>864</v>
      </c>
      <c r="C138" s="190" t="s">
        <v>725</v>
      </c>
      <c r="D138" s="190"/>
      <c r="E138" s="190"/>
      <c r="F138" s="190"/>
      <c r="G138" s="190">
        <v>0</v>
      </c>
      <c r="H138" s="190">
        <v>0</v>
      </c>
      <c r="I138" s="212">
        <v>0</v>
      </c>
      <c r="J138" s="212">
        <v>0</v>
      </c>
      <c r="K138" s="212">
        <v>159</v>
      </c>
      <c r="L138" s="212">
        <v>286</v>
      </c>
      <c r="M138" s="212">
        <v>1209</v>
      </c>
      <c r="N138" s="212">
        <v>4921</v>
      </c>
      <c r="O138" s="212">
        <v>6021</v>
      </c>
      <c r="P138" s="212">
        <v>15247</v>
      </c>
      <c r="Q138" s="212">
        <v>7</v>
      </c>
      <c r="R138" s="212">
        <v>1188</v>
      </c>
      <c r="S138" s="212">
        <v>0</v>
      </c>
      <c r="T138" s="212">
        <v>0</v>
      </c>
      <c r="U138" s="212">
        <v>68</v>
      </c>
      <c r="V138" s="212">
        <v>96</v>
      </c>
      <c r="W138" s="212">
        <v>1811</v>
      </c>
      <c r="X138" s="212">
        <v>2627</v>
      </c>
      <c r="Y138" s="212">
        <v>1718</v>
      </c>
      <c r="Z138" s="212">
        <v>2599</v>
      </c>
      <c r="AA138" s="239">
        <v>37957</v>
      </c>
      <c r="AB138" s="239">
        <v>10993</v>
      </c>
      <c r="AC138" s="239">
        <v>26964</v>
      </c>
      <c r="AD138" s="299" t="s">
        <v>33</v>
      </c>
      <c r="AE138" s="299" t="s">
        <v>33</v>
      </c>
      <c r="AF138" s="299" t="s">
        <v>33</v>
      </c>
    </row>
    <row r="139" spans="1:33" ht="59.25" customHeight="1" thickBot="1">
      <c r="A139" s="190" t="s">
        <v>124</v>
      </c>
      <c r="B139" s="190" t="s">
        <v>857</v>
      </c>
      <c r="C139" s="190" t="s">
        <v>725</v>
      </c>
      <c r="D139" s="565"/>
      <c r="E139" s="565"/>
      <c r="F139" s="565"/>
      <c r="G139" s="565">
        <v>0</v>
      </c>
      <c r="H139" s="565"/>
      <c r="I139" s="610">
        <v>0</v>
      </c>
      <c r="J139" s="610"/>
      <c r="K139" s="610">
        <v>0</v>
      </c>
      <c r="L139" s="610"/>
      <c r="M139" s="610">
        <v>0</v>
      </c>
      <c r="N139" s="610"/>
      <c r="O139" s="610">
        <v>0</v>
      </c>
      <c r="P139" s="610"/>
      <c r="Q139" s="610">
        <v>1</v>
      </c>
      <c r="R139" s="610"/>
      <c r="S139" s="610">
        <v>0</v>
      </c>
      <c r="T139" s="610"/>
      <c r="U139" s="610">
        <v>0</v>
      </c>
      <c r="V139" s="610"/>
      <c r="W139" s="610">
        <v>0</v>
      </c>
      <c r="X139" s="610"/>
      <c r="Y139" s="610">
        <v>0</v>
      </c>
      <c r="Z139" s="610"/>
      <c r="AA139" s="606">
        <f>G139+I139+K139+M139+O139+Q139+S139+U139+W139</f>
        <v>1</v>
      </c>
      <c r="AB139" s="606"/>
      <c r="AC139" s="606"/>
      <c r="AD139" s="576" t="s">
        <v>33</v>
      </c>
      <c r="AE139" s="576"/>
      <c r="AF139" s="576"/>
    </row>
    <row r="140" spans="1:33" ht="57" customHeight="1" thickBot="1">
      <c r="A140" s="190" t="s">
        <v>858</v>
      </c>
      <c r="B140" s="190" t="s">
        <v>859</v>
      </c>
      <c r="C140" s="190" t="s">
        <v>725</v>
      </c>
      <c r="D140" s="565"/>
      <c r="E140" s="565"/>
      <c r="F140" s="565"/>
      <c r="G140" s="565">
        <v>0</v>
      </c>
      <c r="H140" s="565"/>
      <c r="I140" s="610">
        <v>0</v>
      </c>
      <c r="J140" s="610"/>
      <c r="K140" s="610">
        <v>0</v>
      </c>
      <c r="L140" s="610"/>
      <c r="M140" s="610">
        <v>1</v>
      </c>
      <c r="N140" s="610"/>
      <c r="O140" s="610">
        <v>0</v>
      </c>
      <c r="P140" s="610"/>
      <c r="Q140" s="610">
        <v>0</v>
      </c>
      <c r="R140" s="610"/>
      <c r="S140" s="610">
        <v>0</v>
      </c>
      <c r="T140" s="610"/>
      <c r="U140" s="610">
        <v>0</v>
      </c>
      <c r="V140" s="610"/>
      <c r="W140" s="610">
        <v>0</v>
      </c>
      <c r="X140" s="610"/>
      <c r="Y140" s="610">
        <v>0</v>
      </c>
      <c r="Z140" s="610"/>
      <c r="AA140" s="606">
        <f t="shared" ref="AA140:AA142" si="7">G140+I140+K140+M140+O140+Q140+S140+U140+W140</f>
        <v>1</v>
      </c>
      <c r="AB140" s="606"/>
      <c r="AC140" s="606"/>
      <c r="AD140" s="576" t="s">
        <v>33</v>
      </c>
      <c r="AE140" s="576"/>
      <c r="AF140" s="576"/>
    </row>
    <row r="141" spans="1:33" ht="69" customHeight="1" thickBot="1">
      <c r="A141" s="190" t="s">
        <v>860</v>
      </c>
      <c r="B141" s="190" t="s">
        <v>861</v>
      </c>
      <c r="C141" s="190" t="s">
        <v>725</v>
      </c>
      <c r="D141" s="565"/>
      <c r="E141" s="565"/>
      <c r="F141" s="565"/>
      <c r="G141" s="565">
        <v>0</v>
      </c>
      <c r="H141" s="565"/>
      <c r="I141" s="610">
        <v>0</v>
      </c>
      <c r="J141" s="610"/>
      <c r="K141" s="610">
        <v>0</v>
      </c>
      <c r="L141" s="610"/>
      <c r="M141" s="610">
        <v>0</v>
      </c>
      <c r="N141" s="610"/>
      <c r="O141" s="610">
        <v>0</v>
      </c>
      <c r="P141" s="610"/>
      <c r="Q141" s="610">
        <v>1</v>
      </c>
      <c r="R141" s="610"/>
      <c r="S141" s="610">
        <v>0</v>
      </c>
      <c r="T141" s="610"/>
      <c r="U141" s="610">
        <v>0</v>
      </c>
      <c r="V141" s="610"/>
      <c r="W141" s="610">
        <v>0</v>
      </c>
      <c r="X141" s="610"/>
      <c r="Y141" s="610">
        <v>0</v>
      </c>
      <c r="Z141" s="610"/>
      <c r="AA141" s="606">
        <f t="shared" si="7"/>
        <v>1</v>
      </c>
      <c r="AB141" s="606"/>
      <c r="AC141" s="606"/>
      <c r="AD141" s="576" t="s">
        <v>33</v>
      </c>
      <c r="AE141" s="576"/>
      <c r="AF141" s="576"/>
    </row>
    <row r="142" spans="1:33" ht="75" customHeight="1" thickBot="1">
      <c r="A142" s="190" t="s">
        <v>150</v>
      </c>
      <c r="B142" s="190" t="s">
        <v>862</v>
      </c>
      <c r="C142" s="190" t="s">
        <v>725</v>
      </c>
      <c r="D142" s="565"/>
      <c r="E142" s="565"/>
      <c r="F142" s="565"/>
      <c r="G142" s="565">
        <v>0</v>
      </c>
      <c r="H142" s="565"/>
      <c r="I142" s="610">
        <v>0</v>
      </c>
      <c r="J142" s="610"/>
      <c r="K142" s="610">
        <v>0</v>
      </c>
      <c r="L142" s="610"/>
      <c r="M142" s="610">
        <v>0</v>
      </c>
      <c r="N142" s="610"/>
      <c r="O142" s="610">
        <v>0</v>
      </c>
      <c r="P142" s="610"/>
      <c r="Q142" s="610">
        <v>0</v>
      </c>
      <c r="R142" s="610"/>
      <c r="S142" s="610">
        <v>0</v>
      </c>
      <c r="T142" s="610"/>
      <c r="U142" s="610">
        <v>0</v>
      </c>
      <c r="V142" s="610"/>
      <c r="W142" s="610">
        <v>0</v>
      </c>
      <c r="X142" s="610"/>
      <c r="Y142" s="610">
        <v>0</v>
      </c>
      <c r="Z142" s="610"/>
      <c r="AA142" s="606">
        <f t="shared" si="7"/>
        <v>0</v>
      </c>
      <c r="AB142" s="606"/>
      <c r="AC142" s="606"/>
      <c r="AD142" s="576" t="s">
        <v>33</v>
      </c>
      <c r="AE142" s="576"/>
      <c r="AF142" s="576"/>
    </row>
    <row r="143" spans="1:33" s="132" customFormat="1" ht="14.25" customHeight="1" thickBot="1">
      <c r="A143" s="607" t="s">
        <v>863</v>
      </c>
      <c r="B143" s="608"/>
      <c r="C143" s="238"/>
      <c r="D143" s="568"/>
      <c r="E143" s="568"/>
      <c r="F143" s="568"/>
      <c r="G143" s="211">
        <v>0</v>
      </c>
      <c r="H143" s="211">
        <v>0</v>
      </c>
      <c r="I143" s="211">
        <f t="shared" ref="I143:Z143" si="8">SUM(I123,I125,I127)</f>
        <v>0</v>
      </c>
      <c r="J143" s="211">
        <f t="shared" si="8"/>
        <v>0</v>
      </c>
      <c r="K143" s="252">
        <f t="shared" si="8"/>
        <v>503</v>
      </c>
      <c r="L143" s="252">
        <f t="shared" si="8"/>
        <v>941</v>
      </c>
      <c r="M143" s="252">
        <f t="shared" si="8"/>
        <v>3375</v>
      </c>
      <c r="N143" s="252">
        <f t="shared" si="8"/>
        <v>15882</v>
      </c>
      <c r="O143" s="252">
        <f t="shared" si="8"/>
        <v>12562</v>
      </c>
      <c r="P143" s="252">
        <f t="shared" si="8"/>
        <v>36693</v>
      </c>
      <c r="Q143" s="252">
        <f t="shared" si="8"/>
        <v>20</v>
      </c>
      <c r="R143" s="252">
        <f t="shared" si="8"/>
        <v>3419</v>
      </c>
      <c r="S143" s="252">
        <f t="shared" si="8"/>
        <v>0</v>
      </c>
      <c r="T143" s="252">
        <f t="shared" si="8"/>
        <v>0</v>
      </c>
      <c r="U143" s="252">
        <f t="shared" si="8"/>
        <v>133</v>
      </c>
      <c r="V143" s="252">
        <f t="shared" si="8"/>
        <v>259</v>
      </c>
      <c r="W143" s="252">
        <f t="shared" si="8"/>
        <v>3528</v>
      </c>
      <c r="X143" s="252">
        <f t="shared" si="8"/>
        <v>5094</v>
      </c>
      <c r="Y143" s="252">
        <f t="shared" si="8"/>
        <v>3840</v>
      </c>
      <c r="Z143" s="252">
        <f t="shared" si="8"/>
        <v>5932</v>
      </c>
      <c r="AA143" s="252">
        <f>SUM(AA123,AA125,AA127)</f>
        <v>92181</v>
      </c>
      <c r="AB143" s="252">
        <f>SUM(AB123,AB125,AB127)</f>
        <v>23961</v>
      </c>
      <c r="AC143" s="252">
        <f>SUM(AC123,AC125,AC127)</f>
        <v>68220</v>
      </c>
      <c r="AD143" s="565"/>
      <c r="AE143" s="565"/>
      <c r="AF143" s="565"/>
    </row>
    <row r="144" spans="1:33" s="28" customFormat="1" ht="15" thickBot="1">
      <c r="A144" s="7"/>
      <c r="B144" s="7"/>
      <c r="C144" s="7"/>
      <c r="D144" s="7"/>
      <c r="E144" s="7"/>
      <c r="F144" s="7"/>
      <c r="G144" s="7"/>
      <c r="H144" s="7"/>
      <c r="I144" s="257"/>
      <c r="J144" s="257"/>
      <c r="K144" s="257"/>
      <c r="L144" s="257"/>
      <c r="M144" s="257"/>
      <c r="N144" s="257"/>
      <c r="O144" s="257"/>
      <c r="P144" s="257"/>
      <c r="Q144" s="257"/>
      <c r="R144" s="257"/>
      <c r="S144" s="257"/>
      <c r="T144" s="257"/>
      <c r="U144" s="257"/>
      <c r="V144" s="257"/>
      <c r="W144" s="257"/>
      <c r="X144" s="257"/>
      <c r="Y144" s="257"/>
      <c r="Z144" s="257"/>
      <c r="AA144" s="304"/>
      <c r="AB144" s="61"/>
      <c r="AC144" s="61"/>
      <c r="AD144" s="7"/>
      <c r="AE144" s="305"/>
      <c r="AF144" s="257"/>
      <c r="AG144" s="33"/>
    </row>
    <row r="145" spans="1:32" ht="13.5" thickBot="1">
      <c r="A145" s="234" t="s">
        <v>1</v>
      </c>
      <c r="B145" s="569" t="s">
        <v>759</v>
      </c>
      <c r="C145" s="570"/>
      <c r="D145" s="570"/>
      <c r="E145" s="570"/>
      <c r="F145" s="570"/>
      <c r="G145" s="570"/>
      <c r="H145" s="570"/>
      <c r="I145" s="570"/>
      <c r="J145" s="570"/>
      <c r="K145" s="570"/>
      <c r="L145" s="571"/>
    </row>
    <row r="146" spans="1:32" ht="34.5" customHeight="1" thickBot="1">
      <c r="A146" s="190" t="s">
        <v>4</v>
      </c>
      <c r="B146" s="543" t="s">
        <v>760</v>
      </c>
      <c r="C146" s="548"/>
      <c r="D146" s="548"/>
      <c r="E146" s="548"/>
      <c r="F146" s="548"/>
      <c r="G146" s="548"/>
      <c r="H146" s="548"/>
      <c r="I146" s="548"/>
      <c r="J146" s="548"/>
      <c r="K146" s="548"/>
      <c r="L146" s="549"/>
    </row>
    <row r="147" spans="1:32" ht="13.5" thickBot="1"/>
    <row r="148" spans="1:32" s="56" customFormat="1" ht="39" customHeight="1" thickBot="1">
      <c r="A148" s="192" t="s">
        <v>832</v>
      </c>
      <c r="B148" s="192" t="s">
        <v>833</v>
      </c>
      <c r="C148" s="192" t="s">
        <v>190</v>
      </c>
      <c r="D148" s="550" t="s">
        <v>834</v>
      </c>
      <c r="E148" s="550"/>
      <c r="F148" s="550"/>
      <c r="G148" s="550" t="s">
        <v>13</v>
      </c>
      <c r="H148" s="550"/>
      <c r="I148" s="609" t="s">
        <v>14</v>
      </c>
      <c r="J148" s="609"/>
      <c r="K148" s="609" t="s">
        <v>15</v>
      </c>
      <c r="L148" s="609"/>
      <c r="M148" s="609" t="s">
        <v>16</v>
      </c>
      <c r="N148" s="609"/>
      <c r="O148" s="609" t="s">
        <v>17</v>
      </c>
      <c r="P148" s="609"/>
      <c r="Q148" s="609" t="s">
        <v>18</v>
      </c>
      <c r="R148" s="609"/>
      <c r="S148" s="609" t="s">
        <v>19</v>
      </c>
      <c r="T148" s="609"/>
      <c r="U148" s="609" t="s">
        <v>20</v>
      </c>
      <c r="V148" s="609"/>
      <c r="W148" s="609" t="s">
        <v>21</v>
      </c>
      <c r="X148" s="609"/>
      <c r="Y148" s="609" t="s">
        <v>22</v>
      </c>
      <c r="Z148" s="609"/>
      <c r="AA148" s="609" t="s">
        <v>720</v>
      </c>
      <c r="AB148" s="609"/>
      <c r="AC148" s="609"/>
      <c r="AD148" s="550" t="s">
        <v>835</v>
      </c>
      <c r="AE148" s="550"/>
      <c r="AF148" s="550"/>
    </row>
    <row r="149" spans="1:32" ht="13.5" thickBot="1">
      <c r="A149" s="565"/>
      <c r="B149" s="565"/>
      <c r="C149" s="565"/>
      <c r="D149" s="190"/>
      <c r="E149" s="190"/>
      <c r="F149" s="190"/>
      <c r="G149" s="559" t="s">
        <v>722</v>
      </c>
      <c r="H149" s="560"/>
      <c r="I149" s="560"/>
      <c r="J149" s="560"/>
      <c r="K149" s="560"/>
      <c r="L149" s="560"/>
      <c r="M149" s="560"/>
      <c r="N149" s="560"/>
      <c r="O149" s="560"/>
      <c r="P149" s="560"/>
      <c r="Q149" s="560"/>
      <c r="R149" s="560"/>
      <c r="S149" s="560"/>
      <c r="T149" s="560"/>
      <c r="U149" s="560"/>
      <c r="V149" s="560"/>
      <c r="W149" s="560"/>
      <c r="X149" s="560"/>
      <c r="Y149" s="560"/>
      <c r="Z149" s="561"/>
      <c r="AA149" s="239"/>
      <c r="AB149" s="239"/>
      <c r="AC149" s="239"/>
      <c r="AD149" s="190"/>
      <c r="AE149" s="190"/>
      <c r="AF149" s="190"/>
    </row>
    <row r="150" spans="1:32" s="129" customFormat="1" ht="21" customHeight="1" thickBot="1">
      <c r="A150" s="565"/>
      <c r="B150" s="565"/>
      <c r="C150" s="565"/>
      <c r="D150" s="176" t="s">
        <v>26</v>
      </c>
      <c r="E150" s="176" t="s">
        <v>24</v>
      </c>
      <c r="F150" s="176" t="s">
        <v>25</v>
      </c>
      <c r="G150" s="176" t="s">
        <v>24</v>
      </c>
      <c r="H150" s="176" t="s">
        <v>25</v>
      </c>
      <c r="I150" s="211" t="s">
        <v>24</v>
      </c>
      <c r="J150" s="211" t="s">
        <v>25</v>
      </c>
      <c r="K150" s="211" t="s">
        <v>24</v>
      </c>
      <c r="L150" s="211" t="s">
        <v>25</v>
      </c>
      <c r="M150" s="211" t="s">
        <v>24</v>
      </c>
      <c r="N150" s="211" t="s">
        <v>25</v>
      </c>
      <c r="O150" s="211" t="s">
        <v>24</v>
      </c>
      <c r="P150" s="211" t="s">
        <v>25</v>
      </c>
      <c r="Q150" s="211" t="s">
        <v>24</v>
      </c>
      <c r="R150" s="211" t="s">
        <v>25</v>
      </c>
      <c r="S150" s="211" t="s">
        <v>24</v>
      </c>
      <c r="T150" s="211" t="s">
        <v>25</v>
      </c>
      <c r="U150" s="211" t="s">
        <v>24</v>
      </c>
      <c r="V150" s="211" t="s">
        <v>25</v>
      </c>
      <c r="W150" s="211" t="s">
        <v>24</v>
      </c>
      <c r="X150" s="211" t="s">
        <v>25</v>
      </c>
      <c r="Y150" s="211" t="s">
        <v>24</v>
      </c>
      <c r="Z150" s="211" t="s">
        <v>25</v>
      </c>
      <c r="AA150" s="252" t="s">
        <v>26</v>
      </c>
      <c r="AB150" s="252" t="s">
        <v>24</v>
      </c>
      <c r="AC150" s="252" t="s">
        <v>25</v>
      </c>
      <c r="AD150" s="176" t="s">
        <v>26</v>
      </c>
      <c r="AE150" s="176" t="s">
        <v>24</v>
      </c>
      <c r="AF150" s="176" t="s">
        <v>25</v>
      </c>
    </row>
    <row r="151" spans="1:32" ht="26.25" thickBot="1">
      <c r="A151" s="190" t="s">
        <v>42</v>
      </c>
      <c r="B151" s="190" t="s">
        <v>836</v>
      </c>
      <c r="C151" s="190" t="s">
        <v>725</v>
      </c>
      <c r="D151" s="190"/>
      <c r="E151" s="190"/>
      <c r="F151" s="190"/>
      <c r="G151" s="190">
        <v>0</v>
      </c>
      <c r="H151" s="190">
        <v>0</v>
      </c>
      <c r="I151" s="212">
        <v>0</v>
      </c>
      <c r="J151" s="212">
        <v>0</v>
      </c>
      <c r="K151" s="212">
        <v>92</v>
      </c>
      <c r="L151" s="212">
        <v>190</v>
      </c>
      <c r="M151" s="212">
        <v>373</v>
      </c>
      <c r="N151" s="212">
        <v>679</v>
      </c>
      <c r="O151" s="212">
        <v>406</v>
      </c>
      <c r="P151" s="212">
        <v>620</v>
      </c>
      <c r="Q151" s="212">
        <v>438</v>
      </c>
      <c r="R151" s="212">
        <v>655</v>
      </c>
      <c r="S151" s="212">
        <v>810</v>
      </c>
      <c r="T151" s="212">
        <v>1025</v>
      </c>
      <c r="U151" s="212">
        <v>721</v>
      </c>
      <c r="V151" s="212">
        <v>1147</v>
      </c>
      <c r="W151" s="212">
        <v>776</v>
      </c>
      <c r="X151" s="212">
        <v>1617</v>
      </c>
      <c r="Y151" s="212">
        <v>457</v>
      </c>
      <c r="Z151" s="212">
        <v>823</v>
      </c>
      <c r="AA151" s="239">
        <v>10829</v>
      </c>
      <c r="AB151" s="239">
        <v>4073</v>
      </c>
      <c r="AC151" s="239">
        <v>6756</v>
      </c>
      <c r="AD151" s="299" t="s">
        <v>33</v>
      </c>
      <c r="AE151" s="299" t="s">
        <v>33</v>
      </c>
      <c r="AF151" s="299" t="s">
        <v>33</v>
      </c>
    </row>
    <row r="152" spans="1:32" ht="26.25" thickBot="1">
      <c r="A152" s="190" t="s">
        <v>45</v>
      </c>
      <c r="B152" s="190" t="s">
        <v>837</v>
      </c>
      <c r="C152" s="190" t="s">
        <v>725</v>
      </c>
      <c r="D152" s="190"/>
      <c r="E152" s="190"/>
      <c r="F152" s="190"/>
      <c r="G152" s="190">
        <v>0</v>
      </c>
      <c r="H152" s="190">
        <v>0</v>
      </c>
      <c r="I152" s="212">
        <v>0</v>
      </c>
      <c r="J152" s="212">
        <v>0</v>
      </c>
      <c r="K152" s="212">
        <v>56</v>
      </c>
      <c r="L152" s="212">
        <v>104</v>
      </c>
      <c r="M152" s="212">
        <v>184</v>
      </c>
      <c r="N152" s="212">
        <v>375</v>
      </c>
      <c r="O152" s="212">
        <v>163</v>
      </c>
      <c r="P152" s="212">
        <v>242</v>
      </c>
      <c r="Q152" s="212">
        <v>103</v>
      </c>
      <c r="R152" s="212">
        <v>170</v>
      </c>
      <c r="S152" s="212">
        <v>176</v>
      </c>
      <c r="T152" s="212">
        <v>250</v>
      </c>
      <c r="U152" s="212">
        <v>193</v>
      </c>
      <c r="V152" s="212">
        <v>334</v>
      </c>
      <c r="W152" s="212">
        <v>182</v>
      </c>
      <c r="X152" s="212">
        <v>377</v>
      </c>
      <c r="Y152" s="212">
        <v>96</v>
      </c>
      <c r="Z152" s="212">
        <v>182</v>
      </c>
      <c r="AA152" s="239">
        <v>3187</v>
      </c>
      <c r="AB152" s="239">
        <v>1153</v>
      </c>
      <c r="AC152" s="239">
        <v>2034</v>
      </c>
      <c r="AD152" s="299" t="s">
        <v>33</v>
      </c>
      <c r="AE152" s="299" t="s">
        <v>33</v>
      </c>
      <c r="AF152" s="299" t="s">
        <v>33</v>
      </c>
    </row>
    <row r="153" spans="1:32" ht="26.25" thickBot="1">
      <c r="A153" s="190" t="s">
        <v>63</v>
      </c>
      <c r="B153" s="190" t="s">
        <v>838</v>
      </c>
      <c r="C153" s="190" t="s">
        <v>725</v>
      </c>
      <c r="D153" s="190"/>
      <c r="E153" s="190"/>
      <c r="F153" s="190"/>
      <c r="G153" s="190">
        <v>0</v>
      </c>
      <c r="H153" s="190">
        <v>0</v>
      </c>
      <c r="I153" s="212">
        <v>0</v>
      </c>
      <c r="J153" s="212">
        <v>0</v>
      </c>
      <c r="K153" s="212">
        <v>137</v>
      </c>
      <c r="L153" s="212">
        <v>187</v>
      </c>
      <c r="M153" s="212">
        <v>1139</v>
      </c>
      <c r="N153" s="212">
        <v>973</v>
      </c>
      <c r="O153" s="212">
        <v>1167</v>
      </c>
      <c r="P153" s="212">
        <v>1160</v>
      </c>
      <c r="Q153" s="212">
        <v>1335</v>
      </c>
      <c r="R153" s="212">
        <v>1297</v>
      </c>
      <c r="S153" s="212">
        <v>825</v>
      </c>
      <c r="T153" s="212">
        <v>833</v>
      </c>
      <c r="U153" s="212">
        <v>1022</v>
      </c>
      <c r="V153" s="212">
        <v>1055</v>
      </c>
      <c r="W153" s="212">
        <v>1221</v>
      </c>
      <c r="X153" s="212">
        <v>1551</v>
      </c>
      <c r="Y153" s="212">
        <v>610</v>
      </c>
      <c r="Z153" s="212">
        <v>1069</v>
      </c>
      <c r="AA153" s="239">
        <v>15581</v>
      </c>
      <c r="AB153" s="239">
        <v>7456</v>
      </c>
      <c r="AC153" s="239">
        <v>8125</v>
      </c>
      <c r="AD153" s="299" t="s">
        <v>33</v>
      </c>
      <c r="AE153" s="299" t="s">
        <v>33</v>
      </c>
      <c r="AF153" s="299" t="s">
        <v>33</v>
      </c>
    </row>
    <row r="154" spans="1:32" ht="39" thickBot="1">
      <c r="A154" s="190" t="s">
        <v>47</v>
      </c>
      <c r="B154" s="190" t="s">
        <v>839</v>
      </c>
      <c r="C154" s="190" t="s">
        <v>725</v>
      </c>
      <c r="D154" s="190"/>
      <c r="E154" s="190"/>
      <c r="F154" s="190"/>
      <c r="G154" s="190">
        <v>0</v>
      </c>
      <c r="H154" s="190">
        <v>0</v>
      </c>
      <c r="I154" s="212">
        <v>0</v>
      </c>
      <c r="J154" s="212">
        <v>0</v>
      </c>
      <c r="K154" s="212">
        <v>14</v>
      </c>
      <c r="L154" s="212">
        <v>12</v>
      </c>
      <c r="M154" s="212">
        <v>243</v>
      </c>
      <c r="N154" s="212">
        <v>289</v>
      </c>
      <c r="O154" s="212">
        <v>379</v>
      </c>
      <c r="P154" s="212">
        <v>500</v>
      </c>
      <c r="Q154" s="212">
        <v>234</v>
      </c>
      <c r="R154" s="212">
        <v>259</v>
      </c>
      <c r="S154" s="212">
        <v>166</v>
      </c>
      <c r="T154" s="212">
        <v>200</v>
      </c>
      <c r="U154" s="212">
        <v>145</v>
      </c>
      <c r="V154" s="212">
        <v>175</v>
      </c>
      <c r="W154" s="212">
        <v>338</v>
      </c>
      <c r="X154" s="212">
        <v>474</v>
      </c>
      <c r="Y154" s="212">
        <v>165</v>
      </c>
      <c r="Z154" s="212">
        <v>369</v>
      </c>
      <c r="AA154" s="239">
        <v>3962</v>
      </c>
      <c r="AB154" s="239">
        <v>1684</v>
      </c>
      <c r="AC154" s="239">
        <v>2278</v>
      </c>
      <c r="AD154" s="299" t="s">
        <v>33</v>
      </c>
      <c r="AE154" s="299" t="s">
        <v>33</v>
      </c>
      <c r="AF154" s="299" t="s">
        <v>33</v>
      </c>
    </row>
    <row r="155" spans="1:32" ht="39" thickBot="1">
      <c r="A155" s="190" t="s">
        <v>840</v>
      </c>
      <c r="B155" s="190" t="s">
        <v>841</v>
      </c>
      <c r="C155" s="190" t="s">
        <v>725</v>
      </c>
      <c r="D155" s="190"/>
      <c r="E155" s="190"/>
      <c r="F155" s="190"/>
      <c r="G155" s="190">
        <v>0</v>
      </c>
      <c r="H155" s="190">
        <v>0</v>
      </c>
      <c r="I155" s="212">
        <v>0</v>
      </c>
      <c r="J155" s="212">
        <v>0</v>
      </c>
      <c r="K155" s="212">
        <v>2</v>
      </c>
      <c r="L155" s="212">
        <v>2</v>
      </c>
      <c r="M155" s="212">
        <v>75</v>
      </c>
      <c r="N155" s="212">
        <v>126</v>
      </c>
      <c r="O155" s="212">
        <v>85</v>
      </c>
      <c r="P155" s="212">
        <v>116</v>
      </c>
      <c r="Q155" s="212">
        <v>30</v>
      </c>
      <c r="R155" s="212">
        <v>69</v>
      </c>
      <c r="S155" s="212">
        <v>18</v>
      </c>
      <c r="T155" s="212">
        <v>30</v>
      </c>
      <c r="U155" s="212">
        <v>53</v>
      </c>
      <c r="V155" s="212">
        <v>170</v>
      </c>
      <c r="W155" s="212">
        <v>93</v>
      </c>
      <c r="X155" s="212">
        <v>206</v>
      </c>
      <c r="Y155" s="212">
        <v>120</v>
      </c>
      <c r="Z155" s="212">
        <v>185</v>
      </c>
      <c r="AA155" s="239">
        <v>1380</v>
      </c>
      <c r="AB155" s="239">
        <v>476</v>
      </c>
      <c r="AC155" s="239">
        <v>904</v>
      </c>
      <c r="AD155" s="299" t="s">
        <v>33</v>
      </c>
      <c r="AE155" s="299" t="s">
        <v>33</v>
      </c>
      <c r="AF155" s="299" t="s">
        <v>33</v>
      </c>
    </row>
    <row r="156" spans="1:32" ht="26.25" thickBot="1">
      <c r="A156" s="190" t="s">
        <v>49</v>
      </c>
      <c r="B156" s="190" t="s">
        <v>842</v>
      </c>
      <c r="C156" s="190" t="s">
        <v>725</v>
      </c>
      <c r="D156" s="190"/>
      <c r="E156" s="190"/>
      <c r="F156" s="190"/>
      <c r="G156" s="190">
        <v>0</v>
      </c>
      <c r="H156" s="190">
        <v>0</v>
      </c>
      <c r="I156" s="212">
        <v>0</v>
      </c>
      <c r="J156" s="212">
        <v>0</v>
      </c>
      <c r="K156" s="212">
        <v>71</v>
      </c>
      <c r="L156" s="212">
        <v>90</v>
      </c>
      <c r="M156" s="212">
        <v>710</v>
      </c>
      <c r="N156" s="212">
        <v>492</v>
      </c>
      <c r="O156" s="212">
        <v>553</v>
      </c>
      <c r="P156" s="212">
        <v>454</v>
      </c>
      <c r="Q156" s="212">
        <v>843</v>
      </c>
      <c r="R156" s="212">
        <v>782</v>
      </c>
      <c r="S156" s="212">
        <v>397</v>
      </c>
      <c r="T156" s="212">
        <v>428</v>
      </c>
      <c r="U156" s="212">
        <v>560</v>
      </c>
      <c r="V156" s="212">
        <v>480</v>
      </c>
      <c r="W156" s="212">
        <v>605</v>
      </c>
      <c r="X156" s="212">
        <v>530</v>
      </c>
      <c r="Y156" s="212">
        <v>321</v>
      </c>
      <c r="Z156" s="212">
        <v>345</v>
      </c>
      <c r="AA156" s="239">
        <v>7661</v>
      </c>
      <c r="AB156" s="239">
        <v>4060</v>
      </c>
      <c r="AC156" s="239">
        <v>3601</v>
      </c>
      <c r="AD156" s="299" t="s">
        <v>33</v>
      </c>
      <c r="AE156" s="299" t="s">
        <v>33</v>
      </c>
      <c r="AF156" s="299" t="s">
        <v>33</v>
      </c>
    </row>
    <row r="157" spans="1:32" ht="26.25" thickBot="1">
      <c r="A157" s="190" t="s">
        <v>65</v>
      </c>
      <c r="B157" s="190" t="s">
        <v>843</v>
      </c>
      <c r="C157" s="190" t="s">
        <v>725</v>
      </c>
      <c r="D157" s="190"/>
      <c r="E157" s="190"/>
      <c r="F157" s="190"/>
      <c r="G157" s="190">
        <v>0</v>
      </c>
      <c r="H157" s="190">
        <v>0</v>
      </c>
      <c r="I157" s="212">
        <v>0</v>
      </c>
      <c r="J157" s="212">
        <v>0</v>
      </c>
      <c r="K157" s="212">
        <v>80</v>
      </c>
      <c r="L157" s="212">
        <v>49</v>
      </c>
      <c r="M157" s="212">
        <v>277</v>
      </c>
      <c r="N157" s="212">
        <v>238</v>
      </c>
      <c r="O157" s="212">
        <v>333</v>
      </c>
      <c r="P157" s="212">
        <v>300</v>
      </c>
      <c r="Q157" s="212">
        <v>272</v>
      </c>
      <c r="R157" s="212">
        <v>251</v>
      </c>
      <c r="S157" s="212">
        <v>388</v>
      </c>
      <c r="T157" s="212">
        <v>307</v>
      </c>
      <c r="U157" s="212">
        <v>402</v>
      </c>
      <c r="V157" s="212">
        <v>526</v>
      </c>
      <c r="W157" s="212">
        <v>471</v>
      </c>
      <c r="X157" s="212">
        <v>658</v>
      </c>
      <c r="Y157" s="212">
        <v>256</v>
      </c>
      <c r="Z157" s="212">
        <v>462</v>
      </c>
      <c r="AA157" s="239">
        <v>5270</v>
      </c>
      <c r="AB157" s="239">
        <v>2479</v>
      </c>
      <c r="AC157" s="239">
        <v>2791</v>
      </c>
      <c r="AD157" s="299" t="s">
        <v>33</v>
      </c>
      <c r="AE157" s="299" t="s">
        <v>33</v>
      </c>
      <c r="AF157" s="299" t="s">
        <v>33</v>
      </c>
    </row>
    <row r="158" spans="1:32" ht="64.5" thickBot="1">
      <c r="A158" s="190" t="s">
        <v>66</v>
      </c>
      <c r="B158" s="190" t="s">
        <v>844</v>
      </c>
      <c r="C158" s="190" t="s">
        <v>725</v>
      </c>
      <c r="D158" s="190"/>
      <c r="E158" s="190"/>
      <c r="F158" s="190"/>
      <c r="G158" s="190">
        <v>0</v>
      </c>
      <c r="H158" s="190">
        <v>0</v>
      </c>
      <c r="I158" s="212">
        <v>0</v>
      </c>
      <c r="J158" s="212">
        <v>0</v>
      </c>
      <c r="K158" s="212">
        <v>49</v>
      </c>
      <c r="L158" s="212">
        <v>19</v>
      </c>
      <c r="M158" s="212">
        <v>189</v>
      </c>
      <c r="N158" s="212">
        <v>131</v>
      </c>
      <c r="O158" s="212">
        <v>170</v>
      </c>
      <c r="P158" s="212">
        <v>172</v>
      </c>
      <c r="Q158" s="212">
        <v>123</v>
      </c>
      <c r="R158" s="212">
        <v>83</v>
      </c>
      <c r="S158" s="212">
        <v>231</v>
      </c>
      <c r="T158" s="212">
        <v>159</v>
      </c>
      <c r="U158" s="212">
        <v>246</v>
      </c>
      <c r="V158" s="212">
        <v>251</v>
      </c>
      <c r="W158" s="212">
        <v>283</v>
      </c>
      <c r="X158" s="212">
        <v>334</v>
      </c>
      <c r="Y158" s="212">
        <v>134</v>
      </c>
      <c r="Z158" s="212">
        <v>207</v>
      </c>
      <c r="AA158" s="239">
        <v>2781</v>
      </c>
      <c r="AB158" s="239">
        <v>1425</v>
      </c>
      <c r="AC158" s="239">
        <v>1356</v>
      </c>
      <c r="AD158" s="299" t="s">
        <v>33</v>
      </c>
      <c r="AE158" s="299" t="s">
        <v>33</v>
      </c>
      <c r="AF158" s="299" t="s">
        <v>33</v>
      </c>
    </row>
    <row r="159" spans="1:32" ht="39" thickBot="1">
      <c r="A159" s="190" t="s">
        <v>144</v>
      </c>
      <c r="B159" s="190" t="s">
        <v>845</v>
      </c>
      <c r="C159" s="190" t="s">
        <v>725</v>
      </c>
      <c r="D159" s="288"/>
      <c r="E159" s="288"/>
      <c r="F159" s="288"/>
      <c r="G159" s="190">
        <v>0</v>
      </c>
      <c r="H159" s="190">
        <v>0</v>
      </c>
      <c r="I159" s="212">
        <v>0</v>
      </c>
      <c r="J159" s="212">
        <v>0</v>
      </c>
      <c r="K159" s="301">
        <v>107</v>
      </c>
      <c r="L159" s="301">
        <v>143</v>
      </c>
      <c r="M159" s="301">
        <v>843</v>
      </c>
      <c r="N159" s="301">
        <v>809</v>
      </c>
      <c r="O159" s="301">
        <v>666</v>
      </c>
      <c r="P159" s="301">
        <v>628</v>
      </c>
      <c r="Q159" s="301">
        <v>743</v>
      </c>
      <c r="R159" s="301">
        <v>728</v>
      </c>
      <c r="S159" s="301">
        <v>474</v>
      </c>
      <c r="T159" s="301">
        <v>500</v>
      </c>
      <c r="U159" s="301">
        <v>571</v>
      </c>
      <c r="V159" s="301">
        <v>625</v>
      </c>
      <c r="W159" s="301">
        <v>695</v>
      </c>
      <c r="X159" s="301">
        <v>819</v>
      </c>
      <c r="Y159" s="301">
        <v>336</v>
      </c>
      <c r="Z159" s="301">
        <v>451</v>
      </c>
      <c r="AA159" s="239">
        <v>9138</v>
      </c>
      <c r="AB159" s="239">
        <v>4435</v>
      </c>
      <c r="AC159" s="239">
        <v>4703</v>
      </c>
      <c r="AD159" s="299" t="s">
        <v>33</v>
      </c>
      <c r="AE159" s="299" t="s">
        <v>33</v>
      </c>
      <c r="AF159" s="299" t="s">
        <v>33</v>
      </c>
    </row>
    <row r="160" spans="1:32" ht="99" customHeight="1" thickBot="1">
      <c r="A160" s="190" t="s">
        <v>846</v>
      </c>
      <c r="B160" s="190" t="s">
        <v>847</v>
      </c>
      <c r="C160" s="190" t="s">
        <v>725</v>
      </c>
      <c r="D160" s="190"/>
      <c r="E160" s="190"/>
      <c r="F160" s="190"/>
      <c r="G160" s="190">
        <v>0</v>
      </c>
      <c r="H160" s="190">
        <v>0</v>
      </c>
      <c r="I160" s="212">
        <v>0</v>
      </c>
      <c r="J160" s="212">
        <v>0</v>
      </c>
      <c r="K160" s="212">
        <v>106</v>
      </c>
      <c r="L160" s="212">
        <v>200</v>
      </c>
      <c r="M160" s="212">
        <v>637</v>
      </c>
      <c r="N160" s="212">
        <v>874</v>
      </c>
      <c r="O160" s="212">
        <v>787</v>
      </c>
      <c r="P160" s="212">
        <v>1063</v>
      </c>
      <c r="Q160" s="212">
        <v>746</v>
      </c>
      <c r="R160" s="212">
        <v>954</v>
      </c>
      <c r="S160" s="212">
        <v>1023</v>
      </c>
      <c r="T160" s="212">
        <v>1168</v>
      </c>
      <c r="U160" s="212">
        <v>872</v>
      </c>
      <c r="V160" s="212">
        <v>1352</v>
      </c>
      <c r="W160" s="212">
        <v>1081</v>
      </c>
      <c r="X160" s="212">
        <v>1970</v>
      </c>
      <c r="Y160" s="212">
        <v>678</v>
      </c>
      <c r="Z160" s="212">
        <v>1215</v>
      </c>
      <c r="AA160" s="239">
        <v>14726</v>
      </c>
      <c r="AB160" s="239">
        <v>5930</v>
      </c>
      <c r="AC160" s="239">
        <v>8796</v>
      </c>
      <c r="AD160" s="299" t="s">
        <v>33</v>
      </c>
      <c r="AE160" s="299" t="s">
        <v>33</v>
      </c>
      <c r="AF160" s="299" t="s">
        <v>33</v>
      </c>
    </row>
    <row r="161" spans="1:33" ht="26.25" thickBot="1">
      <c r="A161" s="190" t="s">
        <v>848</v>
      </c>
      <c r="B161" s="190" t="s">
        <v>849</v>
      </c>
      <c r="C161" s="190" t="s">
        <v>725</v>
      </c>
      <c r="D161" s="190"/>
      <c r="E161" s="190"/>
      <c r="F161" s="190"/>
      <c r="G161" s="190">
        <v>0</v>
      </c>
      <c r="H161" s="190">
        <v>0</v>
      </c>
      <c r="I161" s="212">
        <v>0</v>
      </c>
      <c r="J161" s="212">
        <v>0</v>
      </c>
      <c r="K161" s="212">
        <v>3</v>
      </c>
      <c r="L161" s="212">
        <v>18</v>
      </c>
      <c r="M161" s="212">
        <v>44</v>
      </c>
      <c r="N161" s="212">
        <v>79</v>
      </c>
      <c r="O161" s="212">
        <v>75</v>
      </c>
      <c r="P161" s="212">
        <v>121</v>
      </c>
      <c r="Q161" s="212">
        <v>56</v>
      </c>
      <c r="R161" s="212">
        <v>143</v>
      </c>
      <c r="S161" s="212">
        <v>69</v>
      </c>
      <c r="T161" s="212">
        <v>181</v>
      </c>
      <c r="U161" s="212">
        <v>95</v>
      </c>
      <c r="V161" s="212">
        <v>245</v>
      </c>
      <c r="W161" s="212">
        <v>98</v>
      </c>
      <c r="X161" s="212">
        <v>460</v>
      </c>
      <c r="Y161" s="212">
        <v>84</v>
      </c>
      <c r="Z161" s="212">
        <v>355</v>
      </c>
      <c r="AA161" s="239">
        <v>2126</v>
      </c>
      <c r="AB161" s="239">
        <v>524</v>
      </c>
      <c r="AC161" s="239">
        <v>1602</v>
      </c>
      <c r="AD161" s="299" t="s">
        <v>33</v>
      </c>
      <c r="AE161" s="299" t="s">
        <v>33</v>
      </c>
      <c r="AF161" s="299" t="s">
        <v>33</v>
      </c>
    </row>
    <row r="162" spans="1:33" ht="61.5" customHeight="1" thickBot="1">
      <c r="A162" s="190" t="s">
        <v>850</v>
      </c>
      <c r="B162" s="190" t="s">
        <v>851</v>
      </c>
      <c r="C162" s="190" t="s">
        <v>725</v>
      </c>
      <c r="D162" s="190"/>
      <c r="E162" s="190"/>
      <c r="F162" s="190"/>
      <c r="G162" s="190">
        <v>0</v>
      </c>
      <c r="H162" s="190">
        <v>0</v>
      </c>
      <c r="I162" s="212">
        <v>0</v>
      </c>
      <c r="J162" s="212">
        <v>0</v>
      </c>
      <c r="K162" s="212">
        <v>7</v>
      </c>
      <c r="L162" s="212">
        <v>7</v>
      </c>
      <c r="M162" s="212">
        <v>24</v>
      </c>
      <c r="N162" s="212">
        <v>23</v>
      </c>
      <c r="O162" s="212">
        <v>21</v>
      </c>
      <c r="P162" s="212">
        <v>19</v>
      </c>
      <c r="Q162" s="212">
        <v>15</v>
      </c>
      <c r="R162" s="212">
        <v>16</v>
      </c>
      <c r="S162" s="212">
        <v>8</v>
      </c>
      <c r="T162" s="212">
        <v>11</v>
      </c>
      <c r="U162" s="212">
        <v>17</v>
      </c>
      <c r="V162" s="212">
        <v>47</v>
      </c>
      <c r="W162" s="212">
        <v>87</v>
      </c>
      <c r="X162" s="212">
        <v>483</v>
      </c>
      <c r="Y162" s="212">
        <v>66</v>
      </c>
      <c r="Z162" s="212">
        <v>343</v>
      </c>
      <c r="AA162" s="239">
        <v>1194</v>
      </c>
      <c r="AB162" s="239">
        <v>245</v>
      </c>
      <c r="AC162" s="239">
        <v>949</v>
      </c>
      <c r="AD162" s="299" t="s">
        <v>33</v>
      </c>
      <c r="AE162" s="299" t="s">
        <v>33</v>
      </c>
      <c r="AF162" s="299" t="s">
        <v>33</v>
      </c>
    </row>
    <row r="163" spans="1:33" ht="33" customHeight="1" thickBot="1">
      <c r="A163" s="190" t="s">
        <v>852</v>
      </c>
      <c r="B163" s="190" t="s">
        <v>853</v>
      </c>
      <c r="C163" s="190" t="s">
        <v>725</v>
      </c>
      <c r="D163" s="211">
        <v>3155</v>
      </c>
      <c r="E163" s="211" t="s">
        <v>33</v>
      </c>
      <c r="F163" s="211" t="s">
        <v>33</v>
      </c>
      <c r="G163" s="190">
        <v>0</v>
      </c>
      <c r="H163" s="190">
        <v>0</v>
      </c>
      <c r="I163" s="212">
        <v>0</v>
      </c>
      <c r="J163" s="212">
        <v>0</v>
      </c>
      <c r="K163" s="212">
        <v>98</v>
      </c>
      <c r="L163" s="212">
        <v>115</v>
      </c>
      <c r="M163" s="212">
        <v>518</v>
      </c>
      <c r="N163" s="212">
        <v>568</v>
      </c>
      <c r="O163" s="212">
        <v>638</v>
      </c>
      <c r="P163" s="212">
        <v>613</v>
      </c>
      <c r="Q163" s="212">
        <v>862</v>
      </c>
      <c r="R163" s="212">
        <v>881</v>
      </c>
      <c r="S163" s="212">
        <v>506</v>
      </c>
      <c r="T163" s="212">
        <v>513</v>
      </c>
      <c r="U163" s="212">
        <v>531</v>
      </c>
      <c r="V163" s="212">
        <v>567</v>
      </c>
      <c r="W163" s="212">
        <v>617</v>
      </c>
      <c r="X163" s="212">
        <v>785</v>
      </c>
      <c r="Y163" s="212">
        <v>368</v>
      </c>
      <c r="Z163" s="212">
        <v>479</v>
      </c>
      <c r="AA163" s="239">
        <v>8659</v>
      </c>
      <c r="AB163" s="239">
        <v>4138</v>
      </c>
      <c r="AC163" s="239">
        <v>4521</v>
      </c>
      <c r="AD163" s="241">
        <v>2.7445324881141047</v>
      </c>
      <c r="AE163" s="299" t="s">
        <v>33</v>
      </c>
      <c r="AF163" s="302" t="s">
        <v>33</v>
      </c>
    </row>
    <row r="164" spans="1:33" ht="26.25" thickBot="1">
      <c r="A164" s="190" t="s">
        <v>130</v>
      </c>
      <c r="B164" s="190" t="s">
        <v>854</v>
      </c>
      <c r="C164" s="190" t="s">
        <v>725</v>
      </c>
      <c r="D164" s="190"/>
      <c r="E164" s="190"/>
      <c r="F164" s="190"/>
      <c r="G164" s="190">
        <v>0</v>
      </c>
      <c r="H164" s="190">
        <v>0</v>
      </c>
      <c r="I164" s="212">
        <v>0</v>
      </c>
      <c r="J164" s="212">
        <v>0</v>
      </c>
      <c r="K164" s="212">
        <v>110</v>
      </c>
      <c r="L164" s="212">
        <v>188</v>
      </c>
      <c r="M164" s="212">
        <v>649</v>
      </c>
      <c r="N164" s="212">
        <v>796</v>
      </c>
      <c r="O164" s="212">
        <v>864</v>
      </c>
      <c r="P164" s="212">
        <v>857</v>
      </c>
      <c r="Q164" s="212">
        <v>909</v>
      </c>
      <c r="R164" s="212">
        <v>1080</v>
      </c>
      <c r="S164" s="212">
        <v>1055</v>
      </c>
      <c r="T164" s="212">
        <v>1200</v>
      </c>
      <c r="U164" s="212">
        <v>1247</v>
      </c>
      <c r="V164" s="212">
        <v>1685</v>
      </c>
      <c r="W164" s="212">
        <v>1275</v>
      </c>
      <c r="X164" s="212">
        <v>1974</v>
      </c>
      <c r="Y164" s="212">
        <v>808</v>
      </c>
      <c r="Z164" s="212">
        <v>1218</v>
      </c>
      <c r="AA164" s="239">
        <v>15915</v>
      </c>
      <c r="AB164" s="239">
        <v>6917</v>
      </c>
      <c r="AC164" s="239">
        <v>8998</v>
      </c>
      <c r="AD164" s="299" t="s">
        <v>33</v>
      </c>
      <c r="AE164" s="299" t="s">
        <v>33</v>
      </c>
      <c r="AF164" s="299" t="s">
        <v>33</v>
      </c>
    </row>
    <row r="165" spans="1:33" ht="46.5" customHeight="1" thickBot="1">
      <c r="A165" s="190" t="s">
        <v>136</v>
      </c>
      <c r="B165" s="190" t="s">
        <v>855</v>
      </c>
      <c r="C165" s="190" t="s">
        <v>725</v>
      </c>
      <c r="D165" s="190"/>
      <c r="E165" s="190"/>
      <c r="F165" s="190"/>
      <c r="G165" s="190">
        <v>0</v>
      </c>
      <c r="H165" s="190">
        <v>0</v>
      </c>
      <c r="I165" s="212">
        <v>0</v>
      </c>
      <c r="J165" s="212">
        <v>0</v>
      </c>
      <c r="K165" s="212">
        <v>12</v>
      </c>
      <c r="L165" s="212">
        <v>20</v>
      </c>
      <c r="M165" s="212">
        <v>152</v>
      </c>
      <c r="N165" s="212">
        <v>57</v>
      </c>
      <c r="O165" s="212">
        <v>189</v>
      </c>
      <c r="P165" s="212">
        <v>61</v>
      </c>
      <c r="Q165" s="212">
        <v>170</v>
      </c>
      <c r="R165" s="212">
        <v>32</v>
      </c>
      <c r="S165" s="212">
        <v>200</v>
      </c>
      <c r="T165" s="212">
        <v>31</v>
      </c>
      <c r="U165" s="212">
        <v>146</v>
      </c>
      <c r="V165" s="212">
        <v>43</v>
      </c>
      <c r="W165" s="212">
        <v>217</v>
      </c>
      <c r="X165" s="212">
        <v>191</v>
      </c>
      <c r="Y165" s="212">
        <v>77</v>
      </c>
      <c r="Z165" s="212">
        <v>95</v>
      </c>
      <c r="AA165" s="239">
        <v>1693</v>
      </c>
      <c r="AB165" s="239">
        <v>1163</v>
      </c>
      <c r="AC165" s="239">
        <v>530</v>
      </c>
      <c r="AD165" s="299" t="s">
        <v>33</v>
      </c>
      <c r="AE165" s="299" t="s">
        <v>33</v>
      </c>
      <c r="AF165" s="299" t="s">
        <v>33</v>
      </c>
    </row>
    <row r="166" spans="1:33" ht="35.25" customHeight="1" thickBot="1">
      <c r="A166" s="190" t="s">
        <v>138</v>
      </c>
      <c r="B166" s="190" t="s">
        <v>864</v>
      </c>
      <c r="C166" s="190" t="s">
        <v>725</v>
      </c>
      <c r="D166" s="190"/>
      <c r="E166" s="190"/>
      <c r="F166" s="190"/>
      <c r="G166" s="190">
        <v>0</v>
      </c>
      <c r="H166" s="190">
        <v>0</v>
      </c>
      <c r="I166" s="212">
        <v>0</v>
      </c>
      <c r="J166" s="212">
        <v>0</v>
      </c>
      <c r="K166" s="212">
        <v>108</v>
      </c>
      <c r="L166" s="212">
        <v>185</v>
      </c>
      <c r="M166" s="212">
        <v>581</v>
      </c>
      <c r="N166" s="212">
        <v>748</v>
      </c>
      <c r="O166" s="212">
        <v>617</v>
      </c>
      <c r="P166" s="212">
        <v>792</v>
      </c>
      <c r="Q166" s="212">
        <v>543</v>
      </c>
      <c r="R166" s="212">
        <v>696</v>
      </c>
      <c r="S166" s="212">
        <v>540</v>
      </c>
      <c r="T166" s="212">
        <v>707</v>
      </c>
      <c r="U166" s="212">
        <v>748</v>
      </c>
      <c r="V166" s="212">
        <v>1143</v>
      </c>
      <c r="W166" s="212">
        <v>706</v>
      </c>
      <c r="X166" s="212">
        <v>1290</v>
      </c>
      <c r="Y166" s="212">
        <v>513</v>
      </c>
      <c r="Z166" s="212">
        <v>653</v>
      </c>
      <c r="AA166" s="239">
        <v>10570</v>
      </c>
      <c r="AB166" s="239">
        <v>4356</v>
      </c>
      <c r="AC166" s="239">
        <v>6214</v>
      </c>
      <c r="AD166" s="299" t="s">
        <v>33</v>
      </c>
      <c r="AE166" s="299" t="s">
        <v>33</v>
      </c>
      <c r="AF166" s="299" t="s">
        <v>33</v>
      </c>
    </row>
    <row r="167" spans="1:33" ht="65.25" customHeight="1" thickBot="1">
      <c r="A167" s="190" t="s">
        <v>124</v>
      </c>
      <c r="B167" s="190" t="s">
        <v>857</v>
      </c>
      <c r="C167" s="190" t="s">
        <v>725</v>
      </c>
      <c r="D167" s="565"/>
      <c r="E167" s="565"/>
      <c r="F167" s="565"/>
      <c r="G167" s="568">
        <v>0</v>
      </c>
      <c r="H167" s="568"/>
      <c r="I167" s="606">
        <v>0</v>
      </c>
      <c r="J167" s="606"/>
      <c r="K167" s="606">
        <v>4</v>
      </c>
      <c r="L167" s="606"/>
      <c r="M167" s="606">
        <v>30</v>
      </c>
      <c r="N167" s="606"/>
      <c r="O167" s="606">
        <v>12</v>
      </c>
      <c r="P167" s="606"/>
      <c r="Q167" s="606">
        <v>33</v>
      </c>
      <c r="R167" s="606"/>
      <c r="S167" s="606">
        <v>40</v>
      </c>
      <c r="T167" s="606"/>
      <c r="U167" s="606">
        <v>46</v>
      </c>
      <c r="V167" s="606"/>
      <c r="W167" s="606">
        <v>14</v>
      </c>
      <c r="X167" s="606"/>
      <c r="Y167" s="603">
        <v>0</v>
      </c>
      <c r="Z167" s="604"/>
      <c r="AA167" s="606">
        <f>G167+I167+K167+M167+O167+Q167+S167+U167+W167</f>
        <v>179</v>
      </c>
      <c r="AB167" s="606"/>
      <c r="AC167" s="606"/>
      <c r="AD167" s="576" t="s">
        <v>33</v>
      </c>
      <c r="AE167" s="576"/>
      <c r="AF167" s="576"/>
    </row>
    <row r="168" spans="1:33" ht="60.75" customHeight="1" thickBot="1">
      <c r="A168" s="190" t="s">
        <v>858</v>
      </c>
      <c r="B168" s="190" t="s">
        <v>859</v>
      </c>
      <c r="C168" s="190" t="s">
        <v>725</v>
      </c>
      <c r="D168" s="565"/>
      <c r="E168" s="565"/>
      <c r="F168" s="565"/>
      <c r="G168" s="568">
        <v>0</v>
      </c>
      <c r="H168" s="568"/>
      <c r="I168" s="606">
        <v>0</v>
      </c>
      <c r="J168" s="606"/>
      <c r="K168" s="606">
        <v>0</v>
      </c>
      <c r="L168" s="606"/>
      <c r="M168" s="606">
        <v>8</v>
      </c>
      <c r="N168" s="606"/>
      <c r="O168" s="606">
        <v>5</v>
      </c>
      <c r="P168" s="606"/>
      <c r="Q168" s="606">
        <v>17</v>
      </c>
      <c r="R168" s="606"/>
      <c r="S168" s="606">
        <v>25</v>
      </c>
      <c r="T168" s="606"/>
      <c r="U168" s="606">
        <v>29</v>
      </c>
      <c r="V168" s="606"/>
      <c r="W168" s="606">
        <v>6</v>
      </c>
      <c r="X168" s="606"/>
      <c r="Y168" s="603">
        <v>0</v>
      </c>
      <c r="Z168" s="604"/>
      <c r="AA168" s="606">
        <f t="shared" ref="AA168:AA170" si="9">G168+I168+K168+M168+O168+Q168+S168+U168+W168</f>
        <v>90</v>
      </c>
      <c r="AB168" s="606"/>
      <c r="AC168" s="606"/>
      <c r="AD168" s="576" t="s">
        <v>33</v>
      </c>
      <c r="AE168" s="576"/>
      <c r="AF168" s="576"/>
    </row>
    <row r="169" spans="1:33" ht="63" customHeight="1" thickBot="1">
      <c r="A169" s="190" t="s">
        <v>860</v>
      </c>
      <c r="B169" s="190" t="s">
        <v>861</v>
      </c>
      <c r="C169" s="190" t="s">
        <v>725</v>
      </c>
      <c r="D169" s="565"/>
      <c r="E169" s="565"/>
      <c r="F169" s="565"/>
      <c r="G169" s="568">
        <v>0</v>
      </c>
      <c r="H169" s="568"/>
      <c r="I169" s="606">
        <v>0</v>
      </c>
      <c r="J169" s="606"/>
      <c r="K169" s="606">
        <v>0</v>
      </c>
      <c r="L169" s="606"/>
      <c r="M169" s="606">
        <v>0</v>
      </c>
      <c r="N169" s="606"/>
      <c r="O169" s="606">
        <v>0</v>
      </c>
      <c r="P169" s="606"/>
      <c r="Q169" s="606">
        <v>1</v>
      </c>
      <c r="R169" s="606"/>
      <c r="S169" s="606">
        <v>0</v>
      </c>
      <c r="T169" s="606"/>
      <c r="U169" s="606">
        <v>6</v>
      </c>
      <c r="V169" s="606"/>
      <c r="W169" s="606">
        <v>0</v>
      </c>
      <c r="X169" s="606"/>
      <c r="Y169" s="603">
        <v>0</v>
      </c>
      <c r="Z169" s="604"/>
      <c r="AA169" s="606">
        <f t="shared" si="9"/>
        <v>7</v>
      </c>
      <c r="AB169" s="606"/>
      <c r="AC169" s="606"/>
      <c r="AD169" s="576" t="s">
        <v>33</v>
      </c>
      <c r="AE169" s="576"/>
      <c r="AF169" s="576"/>
    </row>
    <row r="170" spans="1:33" ht="74.25" customHeight="1" thickBot="1">
      <c r="A170" s="190" t="s">
        <v>150</v>
      </c>
      <c r="B170" s="190" t="s">
        <v>862</v>
      </c>
      <c r="C170" s="190" t="s">
        <v>725</v>
      </c>
      <c r="D170" s="565"/>
      <c r="E170" s="565"/>
      <c r="F170" s="565"/>
      <c r="G170" s="568">
        <v>0</v>
      </c>
      <c r="H170" s="568"/>
      <c r="I170" s="606">
        <v>0</v>
      </c>
      <c r="J170" s="606"/>
      <c r="K170" s="606">
        <v>0</v>
      </c>
      <c r="L170" s="606"/>
      <c r="M170" s="606">
        <v>0</v>
      </c>
      <c r="N170" s="606"/>
      <c r="O170" s="606">
        <v>0</v>
      </c>
      <c r="P170" s="606"/>
      <c r="Q170" s="606">
        <v>0</v>
      </c>
      <c r="R170" s="606"/>
      <c r="S170" s="606">
        <v>0</v>
      </c>
      <c r="T170" s="606"/>
      <c r="U170" s="606">
        <v>28</v>
      </c>
      <c r="V170" s="606"/>
      <c r="W170" s="606">
        <v>15</v>
      </c>
      <c r="X170" s="606"/>
      <c r="Y170" s="603">
        <v>0</v>
      </c>
      <c r="Z170" s="604"/>
      <c r="AA170" s="606">
        <f t="shared" si="9"/>
        <v>43</v>
      </c>
      <c r="AB170" s="606"/>
      <c r="AC170" s="606"/>
      <c r="AD170" s="576" t="s">
        <v>33</v>
      </c>
      <c r="AE170" s="576"/>
      <c r="AF170" s="576"/>
    </row>
    <row r="171" spans="1:33" s="132" customFormat="1" ht="19.5" customHeight="1" thickBot="1">
      <c r="A171" s="607" t="s">
        <v>863</v>
      </c>
      <c r="B171" s="608"/>
      <c r="C171" s="238"/>
      <c r="D171" s="252"/>
      <c r="E171" s="252"/>
      <c r="F171" s="252"/>
      <c r="G171" s="211">
        <v>0</v>
      </c>
      <c r="H171" s="211">
        <v>0</v>
      </c>
      <c r="I171" s="211">
        <f t="shared" ref="I171:Z171" si="10">SUM(I151,I153,I155)</f>
        <v>0</v>
      </c>
      <c r="J171" s="211">
        <f t="shared" si="10"/>
        <v>0</v>
      </c>
      <c r="K171" s="252">
        <f t="shared" si="10"/>
        <v>231</v>
      </c>
      <c r="L171" s="252">
        <f t="shared" si="10"/>
        <v>379</v>
      </c>
      <c r="M171" s="252">
        <f t="shared" si="10"/>
        <v>1587</v>
      </c>
      <c r="N171" s="252">
        <f t="shared" si="10"/>
        <v>1778</v>
      </c>
      <c r="O171" s="252">
        <f t="shared" si="10"/>
        <v>1658</v>
      </c>
      <c r="P171" s="252">
        <f t="shared" si="10"/>
        <v>1896</v>
      </c>
      <c r="Q171" s="252">
        <f t="shared" si="10"/>
        <v>1803</v>
      </c>
      <c r="R171" s="252">
        <f t="shared" si="10"/>
        <v>2021</v>
      </c>
      <c r="S171" s="252">
        <f t="shared" si="10"/>
        <v>1653</v>
      </c>
      <c r="T171" s="252">
        <f t="shared" si="10"/>
        <v>1888</v>
      </c>
      <c r="U171" s="252">
        <f t="shared" si="10"/>
        <v>1796</v>
      </c>
      <c r="V171" s="252">
        <f t="shared" si="10"/>
        <v>2372</v>
      </c>
      <c r="W171" s="252">
        <f t="shared" si="10"/>
        <v>2090</v>
      </c>
      <c r="X171" s="252">
        <f t="shared" si="10"/>
        <v>3374</v>
      </c>
      <c r="Y171" s="252">
        <f t="shared" si="10"/>
        <v>1187</v>
      </c>
      <c r="Z171" s="252">
        <f t="shared" si="10"/>
        <v>2077</v>
      </c>
      <c r="AA171" s="252">
        <f>SUM(AA151,AA153,AA155)</f>
        <v>27790</v>
      </c>
      <c r="AB171" s="252">
        <f>SUM(AB151,AB153,AB155)</f>
        <v>12005</v>
      </c>
      <c r="AC171" s="252">
        <f>SUM(AC151,AC153,AC155)</f>
        <v>15785</v>
      </c>
      <c r="AD171" s="613"/>
      <c r="AE171" s="614"/>
      <c r="AF171" s="615"/>
    </row>
    <row r="172" spans="1:33" s="28" customFormat="1" ht="15" thickBot="1">
      <c r="A172" s="7"/>
      <c r="B172" s="7"/>
      <c r="C172" s="7"/>
      <c r="D172" s="7"/>
      <c r="E172" s="7"/>
      <c r="F172" s="7"/>
      <c r="G172" s="7"/>
      <c r="H172" s="7"/>
      <c r="I172" s="257"/>
      <c r="J172" s="257"/>
      <c r="K172" s="257"/>
      <c r="L172" s="257"/>
      <c r="M172" s="257"/>
      <c r="N172" s="257"/>
      <c r="O172" s="257"/>
      <c r="P172" s="257"/>
      <c r="Q172" s="257"/>
      <c r="R172" s="257"/>
      <c r="S172" s="257"/>
      <c r="T172" s="257"/>
      <c r="U172" s="257"/>
      <c r="V172" s="257"/>
      <c r="W172" s="257"/>
      <c r="X172" s="257"/>
      <c r="Y172" s="257"/>
      <c r="Z172" s="257"/>
      <c r="AA172" s="304"/>
      <c r="AB172" s="61"/>
      <c r="AC172" s="246"/>
      <c r="AD172" s="7"/>
      <c r="AE172" s="305"/>
      <c r="AF172" s="257"/>
      <c r="AG172" s="33"/>
    </row>
    <row r="173" spans="1:33" ht="13.5" thickBot="1">
      <c r="A173" s="234" t="s">
        <v>1</v>
      </c>
      <c r="B173" s="569" t="s">
        <v>759</v>
      </c>
      <c r="C173" s="570"/>
      <c r="D173" s="570"/>
      <c r="E173" s="570"/>
      <c r="F173" s="570"/>
      <c r="G173" s="570"/>
      <c r="H173" s="570"/>
      <c r="I173" s="570"/>
      <c r="J173" s="570"/>
      <c r="K173" s="570"/>
      <c r="L173" s="571"/>
    </row>
    <row r="174" spans="1:33" ht="41.25" customHeight="1" thickBot="1">
      <c r="A174" s="190" t="s">
        <v>4</v>
      </c>
      <c r="B174" s="543" t="s">
        <v>761</v>
      </c>
      <c r="C174" s="548"/>
      <c r="D174" s="548"/>
      <c r="E174" s="548"/>
      <c r="F174" s="548"/>
      <c r="G174" s="548"/>
      <c r="H174" s="548"/>
      <c r="I174" s="548"/>
      <c r="J174" s="548"/>
      <c r="K174" s="548"/>
      <c r="L174" s="549"/>
    </row>
    <row r="175" spans="1:33" ht="13.5" thickBot="1"/>
    <row r="176" spans="1:33" s="56" customFormat="1" ht="39" customHeight="1" thickBot="1">
      <c r="A176" s="192" t="s">
        <v>832</v>
      </c>
      <c r="B176" s="192" t="s">
        <v>833</v>
      </c>
      <c r="C176" s="192" t="s">
        <v>190</v>
      </c>
      <c r="D176" s="550" t="s">
        <v>834</v>
      </c>
      <c r="E176" s="550"/>
      <c r="F176" s="550"/>
      <c r="G176" s="550" t="s">
        <v>13</v>
      </c>
      <c r="H176" s="550"/>
      <c r="I176" s="609" t="s">
        <v>14</v>
      </c>
      <c r="J176" s="609"/>
      <c r="K176" s="609" t="s">
        <v>15</v>
      </c>
      <c r="L176" s="609"/>
      <c r="M176" s="609" t="s">
        <v>16</v>
      </c>
      <c r="N176" s="609"/>
      <c r="O176" s="609" t="s">
        <v>17</v>
      </c>
      <c r="P176" s="609"/>
      <c r="Q176" s="609" t="s">
        <v>18</v>
      </c>
      <c r="R176" s="609"/>
      <c r="S176" s="609" t="s">
        <v>19</v>
      </c>
      <c r="T176" s="609"/>
      <c r="U176" s="609" t="s">
        <v>20</v>
      </c>
      <c r="V176" s="609"/>
      <c r="W176" s="609" t="s">
        <v>21</v>
      </c>
      <c r="X176" s="609"/>
      <c r="Y176" s="609" t="s">
        <v>22</v>
      </c>
      <c r="Z176" s="609"/>
      <c r="AA176" s="609" t="s">
        <v>720</v>
      </c>
      <c r="AB176" s="609"/>
      <c r="AC176" s="609"/>
      <c r="AD176" s="550" t="s">
        <v>835</v>
      </c>
      <c r="AE176" s="550"/>
      <c r="AF176" s="550"/>
    </row>
    <row r="177" spans="1:32" ht="13.5" thickBot="1">
      <c r="A177" s="565"/>
      <c r="B177" s="565"/>
      <c r="C177" s="565"/>
      <c r="D177" s="190"/>
      <c r="E177" s="190"/>
      <c r="F177" s="190"/>
      <c r="G177" s="559" t="s">
        <v>722</v>
      </c>
      <c r="H177" s="560"/>
      <c r="I177" s="560"/>
      <c r="J177" s="560"/>
      <c r="K177" s="560"/>
      <c r="L177" s="560"/>
      <c r="M177" s="560"/>
      <c r="N177" s="560"/>
      <c r="O177" s="560"/>
      <c r="P177" s="560"/>
      <c r="Q177" s="560"/>
      <c r="R177" s="560"/>
      <c r="S177" s="560"/>
      <c r="T177" s="560"/>
      <c r="U177" s="560"/>
      <c r="V177" s="560"/>
      <c r="W177" s="560"/>
      <c r="X177" s="560"/>
      <c r="Y177" s="560"/>
      <c r="Z177" s="561"/>
      <c r="AA177" s="239"/>
      <c r="AB177" s="239"/>
      <c r="AC177" s="239"/>
      <c r="AD177" s="190"/>
      <c r="AE177" s="190"/>
      <c r="AF177" s="190"/>
    </row>
    <row r="178" spans="1:32" s="129" customFormat="1" ht="21.75" customHeight="1" thickBot="1">
      <c r="A178" s="565"/>
      <c r="B178" s="565"/>
      <c r="C178" s="565"/>
      <c r="D178" s="176" t="s">
        <v>26</v>
      </c>
      <c r="E178" s="176" t="s">
        <v>24</v>
      </c>
      <c r="F178" s="176" t="s">
        <v>25</v>
      </c>
      <c r="G178" s="176" t="s">
        <v>24</v>
      </c>
      <c r="H178" s="176" t="s">
        <v>25</v>
      </c>
      <c r="I178" s="211" t="s">
        <v>24</v>
      </c>
      <c r="J178" s="211" t="s">
        <v>25</v>
      </c>
      <c r="K178" s="211" t="s">
        <v>24</v>
      </c>
      <c r="L178" s="211" t="s">
        <v>25</v>
      </c>
      <c r="M178" s="211" t="s">
        <v>24</v>
      </c>
      <c r="N178" s="211" t="s">
        <v>25</v>
      </c>
      <c r="O178" s="211" t="s">
        <v>24</v>
      </c>
      <c r="P178" s="211" t="s">
        <v>25</v>
      </c>
      <c r="Q178" s="211" t="s">
        <v>24</v>
      </c>
      <c r="R178" s="211" t="s">
        <v>25</v>
      </c>
      <c r="S178" s="211" t="s">
        <v>24</v>
      </c>
      <c r="T178" s="211" t="s">
        <v>25</v>
      </c>
      <c r="U178" s="211" t="s">
        <v>24</v>
      </c>
      <c r="V178" s="211" t="s">
        <v>25</v>
      </c>
      <c r="W178" s="211" t="s">
        <v>24</v>
      </c>
      <c r="X178" s="211" t="s">
        <v>25</v>
      </c>
      <c r="Y178" s="211" t="s">
        <v>24</v>
      </c>
      <c r="Z178" s="211" t="s">
        <v>25</v>
      </c>
      <c r="AA178" s="252" t="s">
        <v>26</v>
      </c>
      <c r="AB178" s="252" t="s">
        <v>24</v>
      </c>
      <c r="AC178" s="252" t="s">
        <v>25</v>
      </c>
      <c r="AD178" s="176" t="s">
        <v>26</v>
      </c>
      <c r="AE178" s="176" t="s">
        <v>24</v>
      </c>
      <c r="AF178" s="176" t="s">
        <v>25</v>
      </c>
    </row>
    <row r="179" spans="1:32" ht="26.25" thickBot="1">
      <c r="A179" s="190" t="s">
        <v>42</v>
      </c>
      <c r="B179" s="190" t="s">
        <v>836</v>
      </c>
      <c r="C179" s="190" t="s">
        <v>725</v>
      </c>
      <c r="D179" s="190"/>
      <c r="E179" s="190"/>
      <c r="F179" s="190"/>
      <c r="G179" s="190">
        <v>0</v>
      </c>
      <c r="H179" s="190">
        <v>0</v>
      </c>
      <c r="I179" s="212">
        <v>0</v>
      </c>
      <c r="J179" s="212">
        <v>0</v>
      </c>
      <c r="K179" s="212">
        <v>0</v>
      </c>
      <c r="L179" s="212">
        <v>0</v>
      </c>
      <c r="M179" s="212">
        <v>55</v>
      </c>
      <c r="N179" s="212">
        <v>182</v>
      </c>
      <c r="O179" s="212">
        <v>38</v>
      </c>
      <c r="P179" s="212">
        <v>180</v>
      </c>
      <c r="Q179" s="212">
        <v>79</v>
      </c>
      <c r="R179" s="212">
        <v>218</v>
      </c>
      <c r="S179" s="212">
        <v>42</v>
      </c>
      <c r="T179" s="212">
        <v>67</v>
      </c>
      <c r="U179" s="212">
        <v>70</v>
      </c>
      <c r="V179" s="212">
        <v>68</v>
      </c>
      <c r="W179" s="212">
        <v>15</v>
      </c>
      <c r="X179" s="212">
        <v>21</v>
      </c>
      <c r="Y179" s="212">
        <v>11</v>
      </c>
      <c r="Z179" s="212">
        <v>13</v>
      </c>
      <c r="AA179" s="239">
        <v>1059</v>
      </c>
      <c r="AB179" s="239">
        <v>310</v>
      </c>
      <c r="AC179" s="239">
        <v>749</v>
      </c>
      <c r="AD179" s="299" t="s">
        <v>33</v>
      </c>
      <c r="AE179" s="299" t="s">
        <v>33</v>
      </c>
      <c r="AF179" s="299" t="s">
        <v>33</v>
      </c>
    </row>
    <row r="180" spans="1:32" ht="26.25" thickBot="1">
      <c r="A180" s="190" t="s">
        <v>45</v>
      </c>
      <c r="B180" s="190" t="s">
        <v>837</v>
      </c>
      <c r="C180" s="190" t="s">
        <v>725</v>
      </c>
      <c r="D180" s="190"/>
      <c r="E180" s="190"/>
      <c r="F180" s="190"/>
      <c r="G180" s="190">
        <v>0</v>
      </c>
      <c r="H180" s="190">
        <v>0</v>
      </c>
      <c r="I180" s="212">
        <v>0</v>
      </c>
      <c r="J180" s="212">
        <v>0</v>
      </c>
      <c r="K180" s="212">
        <v>0</v>
      </c>
      <c r="L180" s="212">
        <v>0</v>
      </c>
      <c r="M180" s="212">
        <v>13</v>
      </c>
      <c r="N180" s="212">
        <v>60</v>
      </c>
      <c r="O180" s="212">
        <v>17</v>
      </c>
      <c r="P180" s="212">
        <v>70</v>
      </c>
      <c r="Q180" s="212">
        <v>19</v>
      </c>
      <c r="R180" s="212">
        <v>78</v>
      </c>
      <c r="S180" s="212">
        <v>11</v>
      </c>
      <c r="T180" s="212">
        <v>20</v>
      </c>
      <c r="U180" s="212">
        <v>21</v>
      </c>
      <c r="V180" s="212">
        <v>23</v>
      </c>
      <c r="W180" s="212">
        <v>6</v>
      </c>
      <c r="X180" s="212">
        <v>7</v>
      </c>
      <c r="Y180" s="212">
        <v>3</v>
      </c>
      <c r="Z180" s="212">
        <v>9</v>
      </c>
      <c r="AA180" s="239">
        <v>357</v>
      </c>
      <c r="AB180" s="239">
        <v>90</v>
      </c>
      <c r="AC180" s="239">
        <v>267</v>
      </c>
      <c r="AD180" s="299" t="s">
        <v>33</v>
      </c>
      <c r="AE180" s="299" t="s">
        <v>33</v>
      </c>
      <c r="AF180" s="299" t="s">
        <v>33</v>
      </c>
    </row>
    <row r="181" spans="1:32" ht="26.25" thickBot="1">
      <c r="A181" s="190" t="s">
        <v>63</v>
      </c>
      <c r="B181" s="190" t="s">
        <v>838</v>
      </c>
      <c r="C181" s="190" t="s">
        <v>725</v>
      </c>
      <c r="D181" s="190"/>
      <c r="E181" s="190"/>
      <c r="F181" s="190"/>
      <c r="G181" s="190">
        <v>0</v>
      </c>
      <c r="H181" s="190">
        <v>0</v>
      </c>
      <c r="I181" s="212">
        <v>0</v>
      </c>
      <c r="J181" s="212">
        <v>0</v>
      </c>
      <c r="K181" s="212">
        <v>0</v>
      </c>
      <c r="L181" s="212">
        <v>0</v>
      </c>
      <c r="M181" s="212">
        <v>471</v>
      </c>
      <c r="N181" s="212">
        <v>696</v>
      </c>
      <c r="O181" s="212">
        <v>904</v>
      </c>
      <c r="P181" s="212">
        <v>1330</v>
      </c>
      <c r="Q181" s="212">
        <v>1678</v>
      </c>
      <c r="R181" s="212">
        <v>2357</v>
      </c>
      <c r="S181" s="212">
        <v>735</v>
      </c>
      <c r="T181" s="212">
        <v>1120</v>
      </c>
      <c r="U181" s="212">
        <v>614</v>
      </c>
      <c r="V181" s="212">
        <v>1204</v>
      </c>
      <c r="W181" s="212">
        <v>528</v>
      </c>
      <c r="X181" s="212">
        <v>1391</v>
      </c>
      <c r="Y181" s="212">
        <v>328</v>
      </c>
      <c r="Z181" s="212">
        <v>791</v>
      </c>
      <c r="AA181" s="239">
        <v>14147</v>
      </c>
      <c r="AB181" s="239">
        <v>5258</v>
      </c>
      <c r="AC181" s="239">
        <v>8889</v>
      </c>
      <c r="AD181" s="299" t="s">
        <v>33</v>
      </c>
      <c r="AE181" s="299" t="s">
        <v>33</v>
      </c>
      <c r="AF181" s="299" t="s">
        <v>33</v>
      </c>
    </row>
    <row r="182" spans="1:32" ht="39" thickBot="1">
      <c r="A182" s="190" t="s">
        <v>47</v>
      </c>
      <c r="B182" s="190" t="s">
        <v>839</v>
      </c>
      <c r="C182" s="190" t="s">
        <v>725</v>
      </c>
      <c r="D182" s="190"/>
      <c r="E182" s="190"/>
      <c r="F182" s="190"/>
      <c r="G182" s="190">
        <v>0</v>
      </c>
      <c r="H182" s="190">
        <v>0</v>
      </c>
      <c r="I182" s="212">
        <v>0</v>
      </c>
      <c r="J182" s="212">
        <v>0</v>
      </c>
      <c r="K182" s="212">
        <v>0</v>
      </c>
      <c r="L182" s="212">
        <v>0</v>
      </c>
      <c r="M182" s="212">
        <v>8</v>
      </c>
      <c r="N182" s="212">
        <v>22</v>
      </c>
      <c r="O182" s="212">
        <v>71</v>
      </c>
      <c r="P182" s="212">
        <v>177</v>
      </c>
      <c r="Q182" s="212">
        <v>94</v>
      </c>
      <c r="R182" s="212">
        <v>170</v>
      </c>
      <c r="S182" s="212">
        <v>105</v>
      </c>
      <c r="T182" s="212">
        <v>207</v>
      </c>
      <c r="U182" s="212">
        <v>97</v>
      </c>
      <c r="V182" s="212">
        <v>224</v>
      </c>
      <c r="W182" s="212">
        <v>89</v>
      </c>
      <c r="X182" s="212">
        <v>250</v>
      </c>
      <c r="Y182" s="212">
        <v>61</v>
      </c>
      <c r="Z182" s="212">
        <v>130</v>
      </c>
      <c r="AA182" s="239">
        <v>1705</v>
      </c>
      <c r="AB182" s="239">
        <v>525</v>
      </c>
      <c r="AC182" s="239">
        <v>1180</v>
      </c>
      <c r="AD182" s="299" t="s">
        <v>33</v>
      </c>
      <c r="AE182" s="299" t="s">
        <v>33</v>
      </c>
      <c r="AF182" s="299" t="s">
        <v>33</v>
      </c>
    </row>
    <row r="183" spans="1:32" ht="39" thickBot="1">
      <c r="A183" s="190" t="s">
        <v>840</v>
      </c>
      <c r="B183" s="190" t="s">
        <v>841</v>
      </c>
      <c r="C183" s="190" t="s">
        <v>725</v>
      </c>
      <c r="D183" s="190"/>
      <c r="E183" s="190"/>
      <c r="F183" s="190"/>
      <c r="G183" s="190">
        <v>0</v>
      </c>
      <c r="H183" s="190">
        <v>0</v>
      </c>
      <c r="I183" s="212">
        <v>0</v>
      </c>
      <c r="J183" s="212">
        <v>0</v>
      </c>
      <c r="K183" s="212">
        <v>0</v>
      </c>
      <c r="L183" s="212">
        <v>0</v>
      </c>
      <c r="M183" s="212">
        <v>54</v>
      </c>
      <c r="N183" s="212">
        <v>122</v>
      </c>
      <c r="O183" s="212">
        <v>136</v>
      </c>
      <c r="P183" s="212">
        <v>274</v>
      </c>
      <c r="Q183" s="212">
        <v>241</v>
      </c>
      <c r="R183" s="212">
        <v>452</v>
      </c>
      <c r="S183" s="212">
        <v>81</v>
      </c>
      <c r="T183" s="212">
        <v>155</v>
      </c>
      <c r="U183" s="212">
        <v>95</v>
      </c>
      <c r="V183" s="212">
        <v>153</v>
      </c>
      <c r="W183" s="212">
        <v>105</v>
      </c>
      <c r="X183" s="212">
        <v>184</v>
      </c>
      <c r="Y183" s="212">
        <v>46</v>
      </c>
      <c r="Z183" s="212">
        <v>113</v>
      </c>
      <c r="AA183" s="239">
        <v>2211</v>
      </c>
      <c r="AB183" s="239">
        <v>758</v>
      </c>
      <c r="AC183" s="239">
        <v>1453</v>
      </c>
      <c r="AD183" s="299" t="s">
        <v>33</v>
      </c>
      <c r="AE183" s="299" t="s">
        <v>33</v>
      </c>
      <c r="AF183" s="299" t="s">
        <v>33</v>
      </c>
    </row>
    <row r="184" spans="1:32" ht="26.25" thickBot="1">
      <c r="A184" s="190" t="s">
        <v>49</v>
      </c>
      <c r="B184" s="190" t="s">
        <v>842</v>
      </c>
      <c r="C184" s="190" t="s">
        <v>725</v>
      </c>
      <c r="D184" s="190"/>
      <c r="E184" s="190"/>
      <c r="F184" s="190"/>
      <c r="G184" s="190">
        <v>0</v>
      </c>
      <c r="H184" s="190">
        <v>0</v>
      </c>
      <c r="I184" s="212">
        <v>0</v>
      </c>
      <c r="J184" s="212">
        <v>0</v>
      </c>
      <c r="K184" s="212">
        <v>0</v>
      </c>
      <c r="L184" s="212">
        <v>0</v>
      </c>
      <c r="M184" s="212">
        <v>265</v>
      </c>
      <c r="N184" s="212">
        <v>231</v>
      </c>
      <c r="O184" s="212">
        <v>631</v>
      </c>
      <c r="P184" s="212">
        <v>652</v>
      </c>
      <c r="Q184" s="212">
        <v>1256</v>
      </c>
      <c r="R184" s="212">
        <v>1432</v>
      </c>
      <c r="S184" s="212">
        <v>480</v>
      </c>
      <c r="T184" s="212">
        <v>480</v>
      </c>
      <c r="U184" s="212">
        <v>225</v>
      </c>
      <c r="V184" s="212">
        <v>221</v>
      </c>
      <c r="W184" s="212">
        <v>104</v>
      </c>
      <c r="X184" s="212">
        <v>98</v>
      </c>
      <c r="Y184" s="212">
        <v>22</v>
      </c>
      <c r="Z184" s="212">
        <v>24</v>
      </c>
      <c r="AA184" s="239">
        <v>6121</v>
      </c>
      <c r="AB184" s="239">
        <v>2983</v>
      </c>
      <c r="AC184" s="239">
        <v>3138</v>
      </c>
      <c r="AD184" s="299" t="s">
        <v>33</v>
      </c>
      <c r="AE184" s="299" t="s">
        <v>33</v>
      </c>
      <c r="AF184" s="299" t="s">
        <v>33</v>
      </c>
    </row>
    <row r="185" spans="1:32" ht="26.25" thickBot="1">
      <c r="A185" s="190" t="s">
        <v>65</v>
      </c>
      <c r="B185" s="190" t="s">
        <v>843</v>
      </c>
      <c r="C185" s="190" t="s">
        <v>725</v>
      </c>
      <c r="D185" s="190"/>
      <c r="E185" s="190"/>
      <c r="F185" s="190"/>
      <c r="G185" s="190">
        <v>0</v>
      </c>
      <c r="H185" s="190">
        <v>0</v>
      </c>
      <c r="I185" s="212">
        <v>0</v>
      </c>
      <c r="J185" s="212">
        <v>0</v>
      </c>
      <c r="K185" s="212">
        <v>0</v>
      </c>
      <c r="L185" s="212">
        <v>0</v>
      </c>
      <c r="M185" s="212">
        <v>130</v>
      </c>
      <c r="N185" s="212">
        <v>370</v>
      </c>
      <c r="O185" s="212">
        <v>255</v>
      </c>
      <c r="P185" s="212">
        <v>640</v>
      </c>
      <c r="Q185" s="212">
        <v>385</v>
      </c>
      <c r="R185" s="212">
        <v>887</v>
      </c>
      <c r="S185" s="212">
        <v>271</v>
      </c>
      <c r="T185" s="212">
        <v>622</v>
      </c>
      <c r="U185" s="212">
        <v>393</v>
      </c>
      <c r="V185" s="212">
        <v>970</v>
      </c>
      <c r="W185" s="212">
        <v>440</v>
      </c>
      <c r="X185" s="212">
        <v>1283</v>
      </c>
      <c r="Y185" s="212">
        <v>310</v>
      </c>
      <c r="Z185" s="212">
        <v>788</v>
      </c>
      <c r="AA185" s="239">
        <v>7744</v>
      </c>
      <c r="AB185" s="239">
        <v>2184</v>
      </c>
      <c r="AC185" s="239">
        <v>5560</v>
      </c>
      <c r="AD185" s="299" t="s">
        <v>33</v>
      </c>
      <c r="AE185" s="299" t="s">
        <v>33</v>
      </c>
      <c r="AF185" s="299" t="s">
        <v>33</v>
      </c>
    </row>
    <row r="186" spans="1:32" ht="64.5" thickBot="1">
      <c r="A186" s="190" t="s">
        <v>66</v>
      </c>
      <c r="B186" s="190" t="s">
        <v>844</v>
      </c>
      <c r="C186" s="190" t="s">
        <v>725</v>
      </c>
      <c r="D186" s="190"/>
      <c r="E186" s="190"/>
      <c r="F186" s="190"/>
      <c r="G186" s="190">
        <v>0</v>
      </c>
      <c r="H186" s="190">
        <v>0</v>
      </c>
      <c r="I186" s="212">
        <v>0</v>
      </c>
      <c r="J186" s="212">
        <v>0</v>
      </c>
      <c r="K186" s="212">
        <v>0</v>
      </c>
      <c r="L186" s="212">
        <v>0</v>
      </c>
      <c r="M186" s="212">
        <v>15</v>
      </c>
      <c r="N186" s="212">
        <v>50</v>
      </c>
      <c r="O186" s="212">
        <v>61</v>
      </c>
      <c r="P186" s="212">
        <v>174</v>
      </c>
      <c r="Q186" s="212">
        <v>73</v>
      </c>
      <c r="R186" s="212">
        <v>164</v>
      </c>
      <c r="S186" s="212">
        <v>102</v>
      </c>
      <c r="T186" s="212">
        <v>185</v>
      </c>
      <c r="U186" s="212">
        <v>95</v>
      </c>
      <c r="V186" s="212">
        <v>223</v>
      </c>
      <c r="W186" s="212">
        <v>83</v>
      </c>
      <c r="X186" s="212">
        <v>248</v>
      </c>
      <c r="Y186" s="212">
        <v>61</v>
      </c>
      <c r="Z186" s="212">
        <v>132</v>
      </c>
      <c r="AA186" s="239">
        <v>1666</v>
      </c>
      <c r="AB186" s="239">
        <v>490</v>
      </c>
      <c r="AC186" s="239">
        <v>1176</v>
      </c>
      <c r="AD186" s="299" t="s">
        <v>33</v>
      </c>
      <c r="AE186" s="299" t="s">
        <v>33</v>
      </c>
      <c r="AF186" s="299" t="s">
        <v>33</v>
      </c>
    </row>
    <row r="187" spans="1:32" ht="39" thickBot="1">
      <c r="A187" s="190" t="s">
        <v>144</v>
      </c>
      <c r="B187" s="190" t="s">
        <v>845</v>
      </c>
      <c r="C187" s="190" t="s">
        <v>725</v>
      </c>
      <c r="D187" s="288"/>
      <c r="E187" s="288"/>
      <c r="F187" s="288"/>
      <c r="G187" s="190">
        <v>0</v>
      </c>
      <c r="H187" s="190">
        <v>0</v>
      </c>
      <c r="I187" s="212">
        <v>0</v>
      </c>
      <c r="J187" s="212">
        <v>0</v>
      </c>
      <c r="K187" s="212">
        <v>0</v>
      </c>
      <c r="L187" s="212">
        <v>0</v>
      </c>
      <c r="M187" s="301">
        <v>166</v>
      </c>
      <c r="N187" s="301">
        <v>258</v>
      </c>
      <c r="O187" s="301">
        <v>380</v>
      </c>
      <c r="P187" s="301">
        <v>571</v>
      </c>
      <c r="Q187" s="301">
        <v>644</v>
      </c>
      <c r="R187" s="301">
        <v>853</v>
      </c>
      <c r="S187" s="301">
        <v>298</v>
      </c>
      <c r="T187" s="301">
        <v>444</v>
      </c>
      <c r="U187" s="301">
        <v>223</v>
      </c>
      <c r="V187" s="301">
        <v>386</v>
      </c>
      <c r="W187" s="301">
        <v>139</v>
      </c>
      <c r="X187" s="301">
        <v>384</v>
      </c>
      <c r="Y187" s="301">
        <v>81</v>
      </c>
      <c r="Z187" s="301">
        <v>210</v>
      </c>
      <c r="AA187" s="239">
        <v>5037</v>
      </c>
      <c r="AB187" s="239">
        <v>1931</v>
      </c>
      <c r="AC187" s="239">
        <v>3106</v>
      </c>
      <c r="AD187" s="299" t="s">
        <v>33</v>
      </c>
      <c r="AE187" s="299" t="s">
        <v>33</v>
      </c>
      <c r="AF187" s="299" t="s">
        <v>33</v>
      </c>
    </row>
    <row r="188" spans="1:32" ht="77.25" thickBot="1">
      <c r="A188" s="190" t="s">
        <v>846</v>
      </c>
      <c r="B188" s="190" t="s">
        <v>847</v>
      </c>
      <c r="C188" s="190" t="s">
        <v>725</v>
      </c>
      <c r="D188" s="190"/>
      <c r="E188" s="190"/>
      <c r="F188" s="190"/>
      <c r="G188" s="190">
        <v>0</v>
      </c>
      <c r="H188" s="190">
        <v>0</v>
      </c>
      <c r="I188" s="212">
        <v>0</v>
      </c>
      <c r="J188" s="212">
        <v>0</v>
      </c>
      <c r="K188" s="212">
        <v>0</v>
      </c>
      <c r="L188" s="212">
        <v>0</v>
      </c>
      <c r="M188" s="212">
        <v>177</v>
      </c>
      <c r="N188" s="212">
        <v>443</v>
      </c>
      <c r="O188" s="212">
        <v>300</v>
      </c>
      <c r="P188" s="212">
        <v>704</v>
      </c>
      <c r="Q188" s="212">
        <v>484</v>
      </c>
      <c r="R188" s="212">
        <v>922</v>
      </c>
      <c r="S188" s="212">
        <v>240</v>
      </c>
      <c r="T188" s="212">
        <v>497</v>
      </c>
      <c r="U188" s="212">
        <v>336</v>
      </c>
      <c r="V188" s="212">
        <v>716</v>
      </c>
      <c r="W188" s="212">
        <v>367</v>
      </c>
      <c r="X188" s="212">
        <v>907</v>
      </c>
      <c r="Y188" s="212">
        <v>220</v>
      </c>
      <c r="Z188" s="212">
        <v>558</v>
      </c>
      <c r="AA188" s="239">
        <v>6871</v>
      </c>
      <c r="AB188" s="239">
        <v>2124</v>
      </c>
      <c r="AC188" s="239">
        <v>4747</v>
      </c>
      <c r="AD188" s="299" t="s">
        <v>33</v>
      </c>
      <c r="AE188" s="299" t="s">
        <v>33</v>
      </c>
      <c r="AF188" s="299" t="s">
        <v>33</v>
      </c>
    </row>
    <row r="189" spans="1:32" ht="26.25" thickBot="1">
      <c r="A189" s="190" t="s">
        <v>848</v>
      </c>
      <c r="B189" s="190" t="s">
        <v>849</v>
      </c>
      <c r="C189" s="190" t="s">
        <v>725</v>
      </c>
      <c r="D189" s="190"/>
      <c r="E189" s="190"/>
      <c r="F189" s="190"/>
      <c r="G189" s="190">
        <v>0</v>
      </c>
      <c r="H189" s="190">
        <v>0</v>
      </c>
      <c r="I189" s="212">
        <v>0</v>
      </c>
      <c r="J189" s="212">
        <v>0</v>
      </c>
      <c r="K189" s="212">
        <v>0</v>
      </c>
      <c r="L189" s="212">
        <v>0</v>
      </c>
      <c r="M189" s="212">
        <v>31</v>
      </c>
      <c r="N189" s="212">
        <v>113</v>
      </c>
      <c r="O189" s="212">
        <v>55</v>
      </c>
      <c r="P189" s="212">
        <v>184</v>
      </c>
      <c r="Q189" s="212">
        <v>116</v>
      </c>
      <c r="R189" s="212">
        <v>331</v>
      </c>
      <c r="S189" s="212">
        <v>51</v>
      </c>
      <c r="T189" s="212">
        <v>131</v>
      </c>
      <c r="U189" s="212">
        <v>63</v>
      </c>
      <c r="V189" s="212">
        <v>167</v>
      </c>
      <c r="W189" s="212">
        <v>86</v>
      </c>
      <c r="X189" s="212">
        <v>240</v>
      </c>
      <c r="Y189" s="212">
        <v>64</v>
      </c>
      <c r="Z189" s="212">
        <v>133</v>
      </c>
      <c r="AA189" s="239">
        <v>1765</v>
      </c>
      <c r="AB189" s="239">
        <v>466</v>
      </c>
      <c r="AC189" s="239">
        <v>1299</v>
      </c>
      <c r="AD189" s="299" t="s">
        <v>33</v>
      </c>
      <c r="AE189" s="299" t="s">
        <v>33</v>
      </c>
      <c r="AF189" s="299" t="s">
        <v>33</v>
      </c>
    </row>
    <row r="190" spans="1:32" ht="61.5" customHeight="1" thickBot="1">
      <c r="A190" s="190" t="s">
        <v>850</v>
      </c>
      <c r="B190" s="190" t="s">
        <v>851</v>
      </c>
      <c r="C190" s="190" t="s">
        <v>725</v>
      </c>
      <c r="D190" s="190"/>
      <c r="E190" s="190"/>
      <c r="F190" s="190"/>
      <c r="G190" s="190">
        <v>0</v>
      </c>
      <c r="H190" s="190">
        <v>0</v>
      </c>
      <c r="I190" s="212">
        <v>0</v>
      </c>
      <c r="J190" s="212">
        <v>0</v>
      </c>
      <c r="K190" s="212">
        <v>0</v>
      </c>
      <c r="L190" s="212">
        <v>0</v>
      </c>
      <c r="M190" s="212">
        <v>5</v>
      </c>
      <c r="N190" s="212">
        <v>11</v>
      </c>
      <c r="O190" s="212">
        <v>6</v>
      </c>
      <c r="P190" s="212">
        <v>11</v>
      </c>
      <c r="Q190" s="212">
        <v>19</v>
      </c>
      <c r="R190" s="212">
        <v>34</v>
      </c>
      <c r="S190" s="212">
        <v>9</v>
      </c>
      <c r="T190" s="212">
        <v>16</v>
      </c>
      <c r="U190" s="212">
        <v>2</v>
      </c>
      <c r="V190" s="212">
        <v>6</v>
      </c>
      <c r="W190" s="212">
        <v>7</v>
      </c>
      <c r="X190" s="212">
        <v>14</v>
      </c>
      <c r="Y190" s="212">
        <v>2</v>
      </c>
      <c r="Z190" s="212">
        <v>3</v>
      </c>
      <c r="AA190" s="239">
        <v>145</v>
      </c>
      <c r="AB190" s="239">
        <v>50</v>
      </c>
      <c r="AC190" s="239">
        <v>95</v>
      </c>
      <c r="AD190" s="299" t="s">
        <v>33</v>
      </c>
      <c r="AE190" s="299" t="s">
        <v>33</v>
      </c>
      <c r="AF190" s="299" t="s">
        <v>33</v>
      </c>
    </row>
    <row r="191" spans="1:32" ht="32.25" customHeight="1" thickBot="1">
      <c r="A191" s="190" t="s">
        <v>852</v>
      </c>
      <c r="B191" s="190" t="s">
        <v>853</v>
      </c>
      <c r="C191" s="190" t="s">
        <v>725</v>
      </c>
      <c r="D191" s="211"/>
      <c r="E191" s="211"/>
      <c r="F191" s="211"/>
      <c r="G191" s="190">
        <v>0</v>
      </c>
      <c r="H191" s="190">
        <v>0</v>
      </c>
      <c r="I191" s="212">
        <v>0</v>
      </c>
      <c r="J191" s="212">
        <v>0</v>
      </c>
      <c r="K191" s="212">
        <v>0</v>
      </c>
      <c r="L191" s="212">
        <v>0</v>
      </c>
      <c r="M191" s="212">
        <v>325</v>
      </c>
      <c r="N191" s="212">
        <v>459</v>
      </c>
      <c r="O191" s="212">
        <v>412</v>
      </c>
      <c r="P191" s="212">
        <v>560</v>
      </c>
      <c r="Q191" s="212">
        <v>599</v>
      </c>
      <c r="R191" s="212">
        <v>775</v>
      </c>
      <c r="S191" s="212">
        <v>264</v>
      </c>
      <c r="T191" s="212">
        <v>350</v>
      </c>
      <c r="U191" s="212">
        <v>395</v>
      </c>
      <c r="V191" s="212">
        <v>567</v>
      </c>
      <c r="W191" s="212">
        <v>312</v>
      </c>
      <c r="X191" s="212">
        <v>738</v>
      </c>
      <c r="Y191" s="212">
        <v>179</v>
      </c>
      <c r="Z191" s="212">
        <v>378</v>
      </c>
      <c r="AA191" s="239">
        <v>6313</v>
      </c>
      <c r="AB191" s="239">
        <v>2486</v>
      </c>
      <c r="AC191" s="239">
        <v>3827</v>
      </c>
      <c r="AD191" s="299" t="s">
        <v>33</v>
      </c>
      <c r="AE191" s="299" t="s">
        <v>33</v>
      </c>
      <c r="AF191" s="299" t="s">
        <v>33</v>
      </c>
    </row>
    <row r="192" spans="1:32" ht="26.25" thickBot="1">
      <c r="A192" s="190" t="s">
        <v>130</v>
      </c>
      <c r="B192" s="190" t="s">
        <v>854</v>
      </c>
      <c r="C192" s="190" t="s">
        <v>725</v>
      </c>
      <c r="D192" s="190"/>
      <c r="E192" s="190"/>
      <c r="F192" s="190"/>
      <c r="G192" s="190">
        <v>0</v>
      </c>
      <c r="H192" s="190">
        <v>0</v>
      </c>
      <c r="I192" s="212">
        <v>0</v>
      </c>
      <c r="J192" s="212">
        <v>0</v>
      </c>
      <c r="K192" s="212">
        <v>0</v>
      </c>
      <c r="L192" s="212">
        <v>0</v>
      </c>
      <c r="M192" s="212">
        <v>236</v>
      </c>
      <c r="N192" s="212">
        <v>361</v>
      </c>
      <c r="O192" s="212">
        <v>509</v>
      </c>
      <c r="P192" s="212">
        <v>784</v>
      </c>
      <c r="Q192" s="212">
        <v>987</v>
      </c>
      <c r="R192" s="212">
        <v>1403</v>
      </c>
      <c r="S192" s="212">
        <v>440</v>
      </c>
      <c r="T192" s="212">
        <v>662</v>
      </c>
      <c r="U192" s="212">
        <v>406</v>
      </c>
      <c r="V192" s="212">
        <v>612</v>
      </c>
      <c r="W192" s="212">
        <v>186</v>
      </c>
      <c r="X192" s="212">
        <v>437</v>
      </c>
      <c r="Y192" s="212">
        <v>63</v>
      </c>
      <c r="Z192" s="212">
        <v>193</v>
      </c>
      <c r="AA192" s="239">
        <v>7279</v>
      </c>
      <c r="AB192" s="239">
        <v>2827</v>
      </c>
      <c r="AC192" s="239">
        <v>4452</v>
      </c>
      <c r="AD192" s="299" t="s">
        <v>33</v>
      </c>
      <c r="AE192" s="299" t="s">
        <v>33</v>
      </c>
      <c r="AF192" s="299" t="s">
        <v>33</v>
      </c>
    </row>
    <row r="193" spans="1:32" ht="26.25" thickBot="1">
      <c r="A193" s="190" t="s">
        <v>136</v>
      </c>
      <c r="B193" s="190" t="s">
        <v>855</v>
      </c>
      <c r="C193" s="190" t="s">
        <v>725</v>
      </c>
      <c r="D193" s="190"/>
      <c r="E193" s="190"/>
      <c r="F193" s="190"/>
      <c r="G193" s="190">
        <v>0</v>
      </c>
      <c r="H193" s="190">
        <v>0</v>
      </c>
      <c r="I193" s="212">
        <v>0</v>
      </c>
      <c r="J193" s="212">
        <v>0</v>
      </c>
      <c r="K193" s="212">
        <v>0</v>
      </c>
      <c r="L193" s="212">
        <v>0</v>
      </c>
      <c r="M193" s="212">
        <v>12</v>
      </c>
      <c r="N193" s="212">
        <v>12</v>
      </c>
      <c r="O193" s="212">
        <v>9</v>
      </c>
      <c r="P193" s="212">
        <v>6</v>
      </c>
      <c r="Q193" s="212">
        <v>81</v>
      </c>
      <c r="R193" s="212">
        <v>86</v>
      </c>
      <c r="S193" s="212">
        <v>53</v>
      </c>
      <c r="T193" s="212">
        <v>60</v>
      </c>
      <c r="U193" s="212">
        <v>101</v>
      </c>
      <c r="V193" s="212">
        <v>80</v>
      </c>
      <c r="W193" s="212">
        <v>13</v>
      </c>
      <c r="X193" s="212">
        <v>10</v>
      </c>
      <c r="Y193" s="212">
        <v>1</v>
      </c>
      <c r="Z193" s="212">
        <v>1</v>
      </c>
      <c r="AA193" s="239">
        <v>525</v>
      </c>
      <c r="AB193" s="239">
        <v>270</v>
      </c>
      <c r="AC193" s="239">
        <v>255</v>
      </c>
      <c r="AD193" s="299" t="s">
        <v>33</v>
      </c>
      <c r="AE193" s="299" t="s">
        <v>33</v>
      </c>
      <c r="AF193" s="299" t="s">
        <v>33</v>
      </c>
    </row>
    <row r="194" spans="1:32" ht="29.25" thickBot="1">
      <c r="A194" s="190" t="s">
        <v>138</v>
      </c>
      <c r="B194" s="190" t="s">
        <v>864</v>
      </c>
      <c r="C194" s="190" t="s">
        <v>725</v>
      </c>
      <c r="D194" s="190"/>
      <c r="E194" s="190"/>
      <c r="F194" s="190"/>
      <c r="G194" s="190">
        <v>0</v>
      </c>
      <c r="H194" s="190">
        <v>0</v>
      </c>
      <c r="I194" s="212">
        <v>0</v>
      </c>
      <c r="J194" s="212">
        <v>0</v>
      </c>
      <c r="K194" s="212">
        <v>0</v>
      </c>
      <c r="L194" s="212">
        <v>0</v>
      </c>
      <c r="M194" s="212">
        <v>217</v>
      </c>
      <c r="N194" s="212">
        <v>413</v>
      </c>
      <c r="O194" s="212">
        <v>495</v>
      </c>
      <c r="P194" s="212">
        <v>729</v>
      </c>
      <c r="Q194" s="212">
        <v>848</v>
      </c>
      <c r="R194" s="212">
        <v>1325</v>
      </c>
      <c r="S194" s="212">
        <v>441</v>
      </c>
      <c r="T194" s="212">
        <v>689</v>
      </c>
      <c r="U194" s="212">
        <v>290</v>
      </c>
      <c r="V194" s="212">
        <v>590</v>
      </c>
      <c r="W194" s="212">
        <v>184</v>
      </c>
      <c r="X194" s="212">
        <v>417</v>
      </c>
      <c r="Y194" s="212">
        <v>85</v>
      </c>
      <c r="Z194" s="212">
        <v>236</v>
      </c>
      <c r="AA194" s="239">
        <v>6959</v>
      </c>
      <c r="AB194" s="239">
        <v>2560</v>
      </c>
      <c r="AC194" s="239">
        <v>4399</v>
      </c>
      <c r="AD194" s="299" t="s">
        <v>33</v>
      </c>
      <c r="AE194" s="299" t="s">
        <v>33</v>
      </c>
      <c r="AF194" s="299" t="s">
        <v>33</v>
      </c>
    </row>
    <row r="195" spans="1:32" ht="60" customHeight="1" thickBot="1">
      <c r="A195" s="190" t="s">
        <v>124</v>
      </c>
      <c r="B195" s="190" t="s">
        <v>857</v>
      </c>
      <c r="C195" s="190" t="s">
        <v>725</v>
      </c>
      <c r="D195" s="565"/>
      <c r="E195" s="565"/>
      <c r="F195" s="565"/>
      <c r="G195" s="565">
        <v>0</v>
      </c>
      <c r="H195" s="565"/>
      <c r="I195" s="610">
        <v>0</v>
      </c>
      <c r="J195" s="610"/>
      <c r="K195" s="610">
        <v>14</v>
      </c>
      <c r="L195" s="610"/>
      <c r="M195" s="610">
        <v>5</v>
      </c>
      <c r="N195" s="610"/>
      <c r="O195" s="610">
        <v>18</v>
      </c>
      <c r="P195" s="610"/>
      <c r="Q195" s="610">
        <v>3</v>
      </c>
      <c r="R195" s="610"/>
      <c r="S195" s="610">
        <v>20</v>
      </c>
      <c r="T195" s="610"/>
      <c r="U195" s="610">
        <v>0</v>
      </c>
      <c r="V195" s="610"/>
      <c r="W195" s="610">
        <v>0</v>
      </c>
      <c r="X195" s="610"/>
      <c r="Y195" s="610">
        <v>0</v>
      </c>
      <c r="Z195" s="610"/>
      <c r="AA195" s="606">
        <f>G195+I195+K195+M195+O195+Q195+S195+U195+W195</f>
        <v>60</v>
      </c>
      <c r="AB195" s="606"/>
      <c r="AC195" s="606"/>
      <c r="AD195" s="576" t="s">
        <v>33</v>
      </c>
      <c r="AE195" s="576"/>
      <c r="AF195" s="576"/>
    </row>
    <row r="196" spans="1:32" ht="61.5" customHeight="1" thickBot="1">
      <c r="A196" s="190" t="s">
        <v>858</v>
      </c>
      <c r="B196" s="190" t="s">
        <v>859</v>
      </c>
      <c r="C196" s="190" t="s">
        <v>725</v>
      </c>
      <c r="D196" s="565"/>
      <c r="E196" s="565"/>
      <c r="F196" s="565"/>
      <c r="G196" s="565">
        <v>0</v>
      </c>
      <c r="H196" s="565"/>
      <c r="I196" s="610">
        <v>0</v>
      </c>
      <c r="J196" s="610"/>
      <c r="K196" s="610">
        <v>0</v>
      </c>
      <c r="L196" s="610"/>
      <c r="M196" s="610">
        <v>0</v>
      </c>
      <c r="N196" s="610"/>
      <c r="O196" s="610">
        <v>0</v>
      </c>
      <c r="P196" s="610"/>
      <c r="Q196" s="610">
        <v>0</v>
      </c>
      <c r="R196" s="610"/>
      <c r="S196" s="610">
        <v>1</v>
      </c>
      <c r="T196" s="610"/>
      <c r="U196" s="610">
        <v>0</v>
      </c>
      <c r="V196" s="610"/>
      <c r="W196" s="610">
        <v>0</v>
      </c>
      <c r="X196" s="610"/>
      <c r="Y196" s="610">
        <v>0</v>
      </c>
      <c r="Z196" s="610"/>
      <c r="AA196" s="606">
        <f t="shared" ref="AA196:AA198" si="11">G196+I196+K196+M196+O196+Q196+S196+U196+W196</f>
        <v>1</v>
      </c>
      <c r="AB196" s="606"/>
      <c r="AC196" s="606"/>
      <c r="AD196" s="576" t="s">
        <v>33</v>
      </c>
      <c r="AE196" s="576"/>
      <c r="AF196" s="576"/>
    </row>
    <row r="197" spans="1:32" ht="66" customHeight="1" thickBot="1">
      <c r="A197" s="190" t="s">
        <v>860</v>
      </c>
      <c r="B197" s="190" t="s">
        <v>861</v>
      </c>
      <c r="C197" s="190" t="s">
        <v>725</v>
      </c>
      <c r="D197" s="565"/>
      <c r="E197" s="565"/>
      <c r="F197" s="565"/>
      <c r="G197" s="565">
        <v>0</v>
      </c>
      <c r="H197" s="565"/>
      <c r="I197" s="610">
        <v>0</v>
      </c>
      <c r="J197" s="610"/>
      <c r="K197" s="610">
        <v>1</v>
      </c>
      <c r="L197" s="610"/>
      <c r="M197" s="610">
        <v>0</v>
      </c>
      <c r="N197" s="610"/>
      <c r="O197" s="610">
        <v>2</v>
      </c>
      <c r="P197" s="610"/>
      <c r="Q197" s="610">
        <v>0</v>
      </c>
      <c r="R197" s="610"/>
      <c r="S197" s="610">
        <v>2</v>
      </c>
      <c r="T197" s="610"/>
      <c r="U197" s="610">
        <v>0</v>
      </c>
      <c r="V197" s="610"/>
      <c r="W197" s="610">
        <v>0</v>
      </c>
      <c r="X197" s="610"/>
      <c r="Y197" s="610">
        <v>0</v>
      </c>
      <c r="Z197" s="610"/>
      <c r="AA197" s="606">
        <f t="shared" si="11"/>
        <v>5</v>
      </c>
      <c r="AB197" s="606"/>
      <c r="AC197" s="606"/>
      <c r="AD197" s="576" t="s">
        <v>33</v>
      </c>
      <c r="AE197" s="576"/>
      <c r="AF197" s="576"/>
    </row>
    <row r="198" spans="1:32" ht="64.5" thickBot="1">
      <c r="A198" s="190" t="s">
        <v>150</v>
      </c>
      <c r="B198" s="190" t="s">
        <v>862</v>
      </c>
      <c r="C198" s="190" t="s">
        <v>725</v>
      </c>
      <c r="D198" s="565"/>
      <c r="E198" s="565"/>
      <c r="F198" s="565"/>
      <c r="G198" s="565">
        <v>0</v>
      </c>
      <c r="H198" s="565"/>
      <c r="I198" s="610">
        <v>0</v>
      </c>
      <c r="J198" s="610"/>
      <c r="K198" s="610">
        <v>0</v>
      </c>
      <c r="L198" s="610"/>
      <c r="M198" s="610">
        <v>0</v>
      </c>
      <c r="N198" s="610"/>
      <c r="O198" s="610">
        <v>0</v>
      </c>
      <c r="P198" s="610"/>
      <c r="Q198" s="610">
        <v>0</v>
      </c>
      <c r="R198" s="610"/>
      <c r="S198" s="610">
        <v>4</v>
      </c>
      <c r="T198" s="610"/>
      <c r="U198" s="610">
        <v>0</v>
      </c>
      <c r="V198" s="610"/>
      <c r="W198" s="610">
        <v>0</v>
      </c>
      <c r="X198" s="610"/>
      <c r="Y198" s="610">
        <v>0</v>
      </c>
      <c r="Z198" s="610"/>
      <c r="AA198" s="606">
        <f t="shared" si="11"/>
        <v>4</v>
      </c>
      <c r="AB198" s="606"/>
      <c r="AC198" s="606"/>
      <c r="AD198" s="576" t="s">
        <v>33</v>
      </c>
      <c r="AE198" s="576"/>
      <c r="AF198" s="576"/>
    </row>
    <row r="199" spans="1:32" s="132" customFormat="1" ht="21.75" customHeight="1" thickBot="1">
      <c r="A199" s="607" t="s">
        <v>863</v>
      </c>
      <c r="B199" s="608"/>
      <c r="C199" s="238"/>
      <c r="D199" s="568"/>
      <c r="E199" s="568"/>
      <c r="F199" s="568"/>
      <c r="G199" s="211">
        <v>0</v>
      </c>
      <c r="H199" s="211">
        <v>0</v>
      </c>
      <c r="I199" s="211">
        <f t="shared" ref="I199:Z199" si="12">SUM(I179,I181,I183)</f>
        <v>0</v>
      </c>
      <c r="J199" s="211">
        <f t="shared" si="12"/>
        <v>0</v>
      </c>
      <c r="K199" s="211">
        <f t="shared" si="12"/>
        <v>0</v>
      </c>
      <c r="L199" s="211">
        <f t="shared" si="12"/>
        <v>0</v>
      </c>
      <c r="M199" s="252">
        <f t="shared" si="12"/>
        <v>580</v>
      </c>
      <c r="N199" s="252">
        <f t="shared" si="12"/>
        <v>1000</v>
      </c>
      <c r="O199" s="252">
        <f t="shared" si="12"/>
        <v>1078</v>
      </c>
      <c r="P199" s="252">
        <f t="shared" si="12"/>
        <v>1784</v>
      </c>
      <c r="Q199" s="252">
        <f t="shared" si="12"/>
        <v>1998</v>
      </c>
      <c r="R199" s="252">
        <f t="shared" si="12"/>
        <v>3027</v>
      </c>
      <c r="S199" s="252">
        <f t="shared" si="12"/>
        <v>858</v>
      </c>
      <c r="T199" s="252">
        <f t="shared" si="12"/>
        <v>1342</v>
      </c>
      <c r="U199" s="252">
        <f t="shared" si="12"/>
        <v>779</v>
      </c>
      <c r="V199" s="252">
        <f t="shared" si="12"/>
        <v>1425</v>
      </c>
      <c r="W199" s="252">
        <f t="shared" si="12"/>
        <v>648</v>
      </c>
      <c r="X199" s="252">
        <f t="shared" si="12"/>
        <v>1596</v>
      </c>
      <c r="Y199" s="252">
        <f t="shared" si="12"/>
        <v>385</v>
      </c>
      <c r="Z199" s="252">
        <f t="shared" si="12"/>
        <v>917</v>
      </c>
      <c r="AA199" s="252">
        <f>SUM(AA179,AA181,AA183)</f>
        <v>17417</v>
      </c>
      <c r="AB199" s="252">
        <f>SUM(AB179,AB181,AB183)</f>
        <v>6326</v>
      </c>
      <c r="AC199" s="252">
        <f>SUM(AC179,AC181,AC183)</f>
        <v>11091</v>
      </c>
      <c r="AD199" s="568"/>
      <c r="AE199" s="568"/>
      <c r="AF199" s="568"/>
    </row>
    <row r="200" spans="1:32" ht="12.75" customHeight="1" thickBot="1">
      <c r="M200" s="273"/>
      <c r="N200" s="9"/>
      <c r="P200" s="273"/>
      <c r="Q200" s="273"/>
      <c r="R200" s="273"/>
      <c r="T200" s="273"/>
      <c r="V200" s="273"/>
      <c r="X200" s="273"/>
      <c r="AA200" s="307"/>
      <c r="AB200" s="68"/>
      <c r="AC200" s="68"/>
      <c r="AD200" s="4"/>
      <c r="AE200" s="308"/>
      <c r="AF200" s="273"/>
    </row>
    <row r="201" spans="1:32" ht="13.5" thickBot="1">
      <c r="A201" s="234" t="s">
        <v>1</v>
      </c>
      <c r="B201" s="569" t="s">
        <v>759</v>
      </c>
      <c r="C201" s="570"/>
      <c r="D201" s="570"/>
      <c r="E201" s="570"/>
      <c r="F201" s="570"/>
      <c r="G201" s="570"/>
      <c r="H201" s="570"/>
      <c r="I201" s="570"/>
      <c r="J201" s="570"/>
      <c r="K201" s="570"/>
      <c r="L201" s="571"/>
    </row>
    <row r="202" spans="1:32" ht="40.5" customHeight="1" thickBot="1">
      <c r="A202" s="190" t="s">
        <v>4</v>
      </c>
      <c r="B202" s="543" t="s">
        <v>762</v>
      </c>
      <c r="C202" s="548"/>
      <c r="D202" s="548"/>
      <c r="E202" s="548"/>
      <c r="F202" s="548"/>
      <c r="G202" s="548"/>
      <c r="H202" s="548"/>
      <c r="I202" s="548"/>
      <c r="J202" s="548"/>
      <c r="K202" s="548"/>
      <c r="L202" s="549"/>
    </row>
    <row r="203" spans="1:32" ht="13.5" thickBot="1"/>
    <row r="204" spans="1:32" s="56" customFormat="1" ht="39" customHeight="1" thickBot="1">
      <c r="A204" s="192" t="s">
        <v>832</v>
      </c>
      <c r="B204" s="192" t="s">
        <v>833</v>
      </c>
      <c r="C204" s="192" t="s">
        <v>190</v>
      </c>
      <c r="D204" s="550" t="s">
        <v>834</v>
      </c>
      <c r="E204" s="550"/>
      <c r="F204" s="550"/>
      <c r="G204" s="550" t="s">
        <v>13</v>
      </c>
      <c r="H204" s="550"/>
      <c r="I204" s="609" t="s">
        <v>14</v>
      </c>
      <c r="J204" s="609"/>
      <c r="K204" s="609" t="s">
        <v>15</v>
      </c>
      <c r="L204" s="609"/>
      <c r="M204" s="609" t="s">
        <v>16</v>
      </c>
      <c r="N204" s="609"/>
      <c r="O204" s="609" t="s">
        <v>17</v>
      </c>
      <c r="P204" s="609"/>
      <c r="Q204" s="609" t="s">
        <v>18</v>
      </c>
      <c r="R204" s="609"/>
      <c r="S204" s="609" t="s">
        <v>19</v>
      </c>
      <c r="T204" s="609"/>
      <c r="U204" s="609" t="s">
        <v>20</v>
      </c>
      <c r="V204" s="609"/>
      <c r="W204" s="609" t="s">
        <v>21</v>
      </c>
      <c r="X204" s="609"/>
      <c r="Y204" s="609" t="s">
        <v>22</v>
      </c>
      <c r="Z204" s="609"/>
      <c r="AA204" s="609" t="s">
        <v>720</v>
      </c>
      <c r="AB204" s="609"/>
      <c r="AC204" s="609"/>
      <c r="AD204" s="550" t="s">
        <v>835</v>
      </c>
      <c r="AE204" s="550"/>
      <c r="AF204" s="550"/>
    </row>
    <row r="205" spans="1:32" ht="13.5" thickBot="1">
      <c r="A205" s="565"/>
      <c r="B205" s="565"/>
      <c r="C205" s="565"/>
      <c r="D205" s="190"/>
      <c r="E205" s="190"/>
      <c r="F205" s="190"/>
      <c r="G205" s="559" t="s">
        <v>722</v>
      </c>
      <c r="H205" s="560"/>
      <c r="I205" s="560"/>
      <c r="J205" s="560"/>
      <c r="K205" s="560"/>
      <c r="L205" s="560"/>
      <c r="M205" s="560"/>
      <c r="N205" s="560"/>
      <c r="O205" s="560"/>
      <c r="P205" s="560"/>
      <c r="Q205" s="560"/>
      <c r="R205" s="560"/>
      <c r="S205" s="560"/>
      <c r="T205" s="560"/>
      <c r="U205" s="560"/>
      <c r="V205" s="560"/>
      <c r="W205" s="560"/>
      <c r="X205" s="560"/>
      <c r="Y205" s="560"/>
      <c r="Z205" s="561"/>
      <c r="AA205" s="239"/>
      <c r="AB205" s="239"/>
      <c r="AC205" s="239"/>
      <c r="AD205" s="190"/>
      <c r="AE205" s="190"/>
      <c r="AF205" s="190"/>
    </row>
    <row r="206" spans="1:32" s="129" customFormat="1" ht="19.5" customHeight="1" thickBot="1">
      <c r="A206" s="565"/>
      <c r="B206" s="565"/>
      <c r="C206" s="565"/>
      <c r="D206" s="176" t="s">
        <v>26</v>
      </c>
      <c r="E206" s="176" t="s">
        <v>24</v>
      </c>
      <c r="F206" s="176" t="s">
        <v>25</v>
      </c>
      <c r="G206" s="176" t="s">
        <v>24</v>
      </c>
      <c r="H206" s="176" t="s">
        <v>25</v>
      </c>
      <c r="I206" s="211" t="s">
        <v>24</v>
      </c>
      <c r="J206" s="211" t="s">
        <v>25</v>
      </c>
      <c r="K206" s="211" t="s">
        <v>24</v>
      </c>
      <c r="L206" s="211" t="s">
        <v>25</v>
      </c>
      <c r="M206" s="211" t="s">
        <v>24</v>
      </c>
      <c r="N206" s="211" t="s">
        <v>25</v>
      </c>
      <c r="O206" s="211" t="s">
        <v>24</v>
      </c>
      <c r="P206" s="211" t="s">
        <v>25</v>
      </c>
      <c r="Q206" s="211" t="s">
        <v>24</v>
      </c>
      <c r="R206" s="211" t="s">
        <v>25</v>
      </c>
      <c r="S206" s="211" t="s">
        <v>24</v>
      </c>
      <c r="T206" s="211" t="s">
        <v>25</v>
      </c>
      <c r="U206" s="211" t="s">
        <v>24</v>
      </c>
      <c r="V206" s="211" t="s">
        <v>25</v>
      </c>
      <c r="W206" s="211" t="s">
        <v>24</v>
      </c>
      <c r="X206" s="211" t="s">
        <v>25</v>
      </c>
      <c r="Y206" s="211" t="s">
        <v>24</v>
      </c>
      <c r="Z206" s="211" t="s">
        <v>25</v>
      </c>
      <c r="AA206" s="252" t="s">
        <v>26</v>
      </c>
      <c r="AB206" s="252" t="s">
        <v>24</v>
      </c>
      <c r="AC206" s="252" t="s">
        <v>25</v>
      </c>
      <c r="AD206" s="176" t="s">
        <v>26</v>
      </c>
      <c r="AE206" s="176" t="s">
        <v>24</v>
      </c>
      <c r="AF206" s="176" t="s">
        <v>25</v>
      </c>
    </row>
    <row r="207" spans="1:32" ht="26.25" thickBot="1">
      <c r="A207" s="190" t="s">
        <v>42</v>
      </c>
      <c r="B207" s="190" t="s">
        <v>836</v>
      </c>
      <c r="C207" s="190" t="s">
        <v>725</v>
      </c>
      <c r="D207" s="190"/>
      <c r="E207" s="190"/>
      <c r="F207" s="190"/>
      <c r="G207" s="190">
        <v>0</v>
      </c>
      <c r="H207" s="190">
        <v>0</v>
      </c>
      <c r="I207" s="212">
        <v>0</v>
      </c>
      <c r="J207" s="212">
        <v>0</v>
      </c>
      <c r="K207" s="212">
        <v>189</v>
      </c>
      <c r="L207" s="212">
        <v>164</v>
      </c>
      <c r="M207" s="212">
        <v>206</v>
      </c>
      <c r="N207" s="212">
        <v>210</v>
      </c>
      <c r="O207" s="212">
        <v>137</v>
      </c>
      <c r="P207" s="212">
        <v>185</v>
      </c>
      <c r="Q207" s="212">
        <v>45</v>
      </c>
      <c r="R207" s="212">
        <v>99</v>
      </c>
      <c r="S207" s="212">
        <v>106</v>
      </c>
      <c r="T207" s="212">
        <v>144</v>
      </c>
      <c r="U207" s="212">
        <v>70</v>
      </c>
      <c r="V207" s="212">
        <v>71</v>
      </c>
      <c r="W207" s="212">
        <v>16</v>
      </c>
      <c r="X207" s="212">
        <v>37</v>
      </c>
      <c r="Y207" s="212">
        <v>245</v>
      </c>
      <c r="Z207" s="212">
        <v>298</v>
      </c>
      <c r="AA207" s="239">
        <v>2222</v>
      </c>
      <c r="AB207" s="239">
        <v>1014</v>
      </c>
      <c r="AC207" s="239">
        <v>1208</v>
      </c>
      <c r="AD207" s="299" t="s">
        <v>33</v>
      </c>
      <c r="AE207" s="299" t="s">
        <v>33</v>
      </c>
      <c r="AF207" s="299" t="s">
        <v>33</v>
      </c>
    </row>
    <row r="208" spans="1:32" ht="26.25" thickBot="1">
      <c r="A208" s="190" t="s">
        <v>45</v>
      </c>
      <c r="B208" s="190" t="s">
        <v>837</v>
      </c>
      <c r="C208" s="190" t="s">
        <v>725</v>
      </c>
      <c r="D208" s="190"/>
      <c r="E208" s="190"/>
      <c r="F208" s="190"/>
      <c r="G208" s="190">
        <v>0</v>
      </c>
      <c r="H208" s="190">
        <v>0</v>
      </c>
      <c r="I208" s="212">
        <v>0</v>
      </c>
      <c r="J208" s="212">
        <v>0</v>
      </c>
      <c r="K208" s="212">
        <v>67</v>
      </c>
      <c r="L208" s="212">
        <v>67</v>
      </c>
      <c r="M208" s="212">
        <v>77</v>
      </c>
      <c r="N208" s="212">
        <v>86</v>
      </c>
      <c r="O208" s="212">
        <v>28</v>
      </c>
      <c r="P208" s="212">
        <v>47</v>
      </c>
      <c r="Q208" s="212">
        <v>6</v>
      </c>
      <c r="R208" s="212">
        <v>20</v>
      </c>
      <c r="S208" s="212">
        <v>10</v>
      </c>
      <c r="T208" s="212">
        <v>14</v>
      </c>
      <c r="U208" s="212">
        <v>23</v>
      </c>
      <c r="V208" s="212">
        <v>11</v>
      </c>
      <c r="W208" s="212">
        <v>2</v>
      </c>
      <c r="X208" s="212">
        <v>3</v>
      </c>
      <c r="Y208" s="212">
        <v>41</v>
      </c>
      <c r="Z208" s="212">
        <v>63</v>
      </c>
      <c r="AA208" s="239">
        <v>565</v>
      </c>
      <c r="AB208" s="239">
        <v>254</v>
      </c>
      <c r="AC208" s="239">
        <v>311</v>
      </c>
      <c r="AD208" s="299" t="s">
        <v>33</v>
      </c>
      <c r="AE208" s="299" t="s">
        <v>33</v>
      </c>
      <c r="AF208" s="299" t="s">
        <v>33</v>
      </c>
    </row>
    <row r="209" spans="1:32" ht="26.25" thickBot="1">
      <c r="A209" s="190" t="s">
        <v>63</v>
      </c>
      <c r="B209" s="190" t="s">
        <v>838</v>
      </c>
      <c r="C209" s="190" t="s">
        <v>725</v>
      </c>
      <c r="D209" s="190"/>
      <c r="E209" s="190"/>
      <c r="F209" s="190"/>
      <c r="G209" s="190">
        <v>0</v>
      </c>
      <c r="H209" s="190">
        <v>0</v>
      </c>
      <c r="I209" s="212">
        <v>0</v>
      </c>
      <c r="J209" s="212">
        <v>0</v>
      </c>
      <c r="K209" s="212">
        <v>25</v>
      </c>
      <c r="L209" s="212">
        <v>43</v>
      </c>
      <c r="M209" s="212">
        <v>72</v>
      </c>
      <c r="N209" s="212">
        <v>137</v>
      </c>
      <c r="O209" s="212">
        <v>93</v>
      </c>
      <c r="P209" s="212">
        <v>253</v>
      </c>
      <c r="Q209" s="212">
        <v>59</v>
      </c>
      <c r="R209" s="212">
        <v>106</v>
      </c>
      <c r="S209" s="212">
        <v>19</v>
      </c>
      <c r="T209" s="212">
        <v>58</v>
      </c>
      <c r="U209" s="212">
        <v>12</v>
      </c>
      <c r="V209" s="212">
        <v>18</v>
      </c>
      <c r="W209" s="212">
        <v>16</v>
      </c>
      <c r="X209" s="212">
        <v>43</v>
      </c>
      <c r="Y209" s="212">
        <v>26</v>
      </c>
      <c r="Z209" s="212">
        <v>44</v>
      </c>
      <c r="AA209" s="239">
        <v>1024</v>
      </c>
      <c r="AB209" s="239">
        <v>322</v>
      </c>
      <c r="AC209" s="239">
        <v>702</v>
      </c>
      <c r="AD209" s="299" t="s">
        <v>33</v>
      </c>
      <c r="AE209" s="299" t="s">
        <v>33</v>
      </c>
      <c r="AF209" s="299" t="s">
        <v>33</v>
      </c>
    </row>
    <row r="210" spans="1:32" ht="39" thickBot="1">
      <c r="A210" s="190" t="s">
        <v>47</v>
      </c>
      <c r="B210" s="190" t="s">
        <v>839</v>
      </c>
      <c r="C210" s="190" t="s">
        <v>725</v>
      </c>
      <c r="D210" s="190"/>
      <c r="E210" s="190"/>
      <c r="F210" s="190"/>
      <c r="G210" s="190">
        <v>0</v>
      </c>
      <c r="H210" s="190">
        <v>0</v>
      </c>
      <c r="I210" s="212">
        <v>0</v>
      </c>
      <c r="J210" s="212">
        <v>0</v>
      </c>
      <c r="K210" s="212">
        <v>2</v>
      </c>
      <c r="L210" s="212">
        <v>4</v>
      </c>
      <c r="M210" s="212">
        <v>15</v>
      </c>
      <c r="N210" s="212">
        <v>11</v>
      </c>
      <c r="O210" s="212">
        <v>13</v>
      </c>
      <c r="P210" s="212">
        <v>9</v>
      </c>
      <c r="Q210" s="212">
        <v>2</v>
      </c>
      <c r="R210" s="212">
        <v>4</v>
      </c>
      <c r="S210" s="212">
        <v>2</v>
      </c>
      <c r="T210" s="212">
        <v>12</v>
      </c>
      <c r="U210" s="212">
        <v>1</v>
      </c>
      <c r="V210" s="212">
        <v>3</v>
      </c>
      <c r="W210" s="212">
        <v>8</v>
      </c>
      <c r="X210" s="212">
        <v>27</v>
      </c>
      <c r="Y210" s="212">
        <v>1</v>
      </c>
      <c r="Z210" s="212">
        <v>1</v>
      </c>
      <c r="AA210" s="239">
        <v>115</v>
      </c>
      <c r="AB210" s="239">
        <v>44</v>
      </c>
      <c r="AC210" s="239">
        <v>71</v>
      </c>
      <c r="AD210" s="299" t="s">
        <v>33</v>
      </c>
      <c r="AE210" s="299" t="s">
        <v>33</v>
      </c>
      <c r="AF210" s="299" t="s">
        <v>33</v>
      </c>
    </row>
    <row r="211" spans="1:32" ht="39" thickBot="1">
      <c r="A211" s="190" t="s">
        <v>840</v>
      </c>
      <c r="B211" s="190" t="s">
        <v>841</v>
      </c>
      <c r="C211" s="190" t="s">
        <v>725</v>
      </c>
      <c r="D211" s="190"/>
      <c r="E211" s="190"/>
      <c r="F211" s="190"/>
      <c r="G211" s="190">
        <v>0</v>
      </c>
      <c r="H211" s="190">
        <v>0</v>
      </c>
      <c r="I211" s="212">
        <v>0</v>
      </c>
      <c r="J211" s="212">
        <v>0</v>
      </c>
      <c r="K211" s="212">
        <v>76</v>
      </c>
      <c r="L211" s="212">
        <v>129</v>
      </c>
      <c r="M211" s="212">
        <v>181</v>
      </c>
      <c r="N211" s="212">
        <v>314</v>
      </c>
      <c r="O211" s="212">
        <v>125</v>
      </c>
      <c r="P211" s="212">
        <v>265</v>
      </c>
      <c r="Q211" s="212">
        <v>145</v>
      </c>
      <c r="R211" s="212">
        <v>290</v>
      </c>
      <c r="S211" s="212">
        <v>105</v>
      </c>
      <c r="T211" s="212">
        <v>160</v>
      </c>
      <c r="U211" s="212">
        <v>48</v>
      </c>
      <c r="V211" s="212">
        <v>102</v>
      </c>
      <c r="W211" s="212">
        <v>64</v>
      </c>
      <c r="X211" s="212">
        <v>149</v>
      </c>
      <c r="Y211" s="212">
        <v>121</v>
      </c>
      <c r="Z211" s="212">
        <v>288</v>
      </c>
      <c r="AA211" s="239">
        <v>2562</v>
      </c>
      <c r="AB211" s="239">
        <v>865</v>
      </c>
      <c r="AC211" s="239">
        <v>1697</v>
      </c>
      <c r="AD211" s="299" t="s">
        <v>33</v>
      </c>
      <c r="AE211" s="299" t="s">
        <v>33</v>
      </c>
      <c r="AF211" s="299" t="s">
        <v>33</v>
      </c>
    </row>
    <row r="212" spans="1:32" ht="26.25" thickBot="1">
      <c r="A212" s="190" t="s">
        <v>49</v>
      </c>
      <c r="B212" s="190" t="s">
        <v>842</v>
      </c>
      <c r="C212" s="190" t="s">
        <v>725</v>
      </c>
      <c r="D212" s="190"/>
      <c r="E212" s="190"/>
      <c r="F212" s="190"/>
      <c r="G212" s="190">
        <v>0</v>
      </c>
      <c r="H212" s="190">
        <v>0</v>
      </c>
      <c r="I212" s="212">
        <v>0</v>
      </c>
      <c r="J212" s="212">
        <v>0</v>
      </c>
      <c r="K212" s="212">
        <v>11</v>
      </c>
      <c r="L212" s="212">
        <v>8</v>
      </c>
      <c r="M212" s="212">
        <v>26</v>
      </c>
      <c r="N212" s="212">
        <v>39</v>
      </c>
      <c r="O212" s="212">
        <v>40</v>
      </c>
      <c r="P212" s="212">
        <v>50</v>
      </c>
      <c r="Q212" s="212">
        <v>36</v>
      </c>
      <c r="R212" s="212">
        <v>37</v>
      </c>
      <c r="S212" s="212">
        <v>37</v>
      </c>
      <c r="T212" s="212">
        <v>38</v>
      </c>
      <c r="U212" s="212">
        <v>12</v>
      </c>
      <c r="V212" s="212">
        <v>8</v>
      </c>
      <c r="W212" s="212">
        <v>11</v>
      </c>
      <c r="X212" s="212">
        <v>17</v>
      </c>
      <c r="Y212" s="212">
        <v>43</v>
      </c>
      <c r="Z212" s="212">
        <v>46</v>
      </c>
      <c r="AA212" s="239">
        <v>459</v>
      </c>
      <c r="AB212" s="239">
        <v>216</v>
      </c>
      <c r="AC212" s="239">
        <v>243</v>
      </c>
      <c r="AD212" s="299" t="s">
        <v>33</v>
      </c>
      <c r="AE212" s="299" t="s">
        <v>33</v>
      </c>
      <c r="AF212" s="299" t="s">
        <v>33</v>
      </c>
    </row>
    <row r="213" spans="1:32" ht="26.25" thickBot="1">
      <c r="A213" s="190" t="s">
        <v>65</v>
      </c>
      <c r="B213" s="190" t="s">
        <v>843</v>
      </c>
      <c r="C213" s="190" t="s">
        <v>725</v>
      </c>
      <c r="D213" s="190"/>
      <c r="E213" s="190"/>
      <c r="F213" s="190"/>
      <c r="G213" s="190">
        <v>0</v>
      </c>
      <c r="H213" s="190">
        <v>0</v>
      </c>
      <c r="I213" s="212">
        <v>0</v>
      </c>
      <c r="J213" s="212">
        <v>0</v>
      </c>
      <c r="K213" s="212">
        <v>47</v>
      </c>
      <c r="L213" s="212">
        <v>74</v>
      </c>
      <c r="M213" s="212">
        <v>112</v>
      </c>
      <c r="N213" s="212">
        <v>166</v>
      </c>
      <c r="O213" s="212">
        <v>97</v>
      </c>
      <c r="P213" s="212">
        <v>238</v>
      </c>
      <c r="Q213" s="212">
        <v>51</v>
      </c>
      <c r="R213" s="212">
        <v>89</v>
      </c>
      <c r="S213" s="212">
        <v>34</v>
      </c>
      <c r="T213" s="212">
        <v>76</v>
      </c>
      <c r="U213" s="212">
        <v>15</v>
      </c>
      <c r="V213" s="212">
        <v>27</v>
      </c>
      <c r="W213" s="212">
        <v>15</v>
      </c>
      <c r="X213" s="212">
        <v>42</v>
      </c>
      <c r="Y213" s="212">
        <v>97</v>
      </c>
      <c r="Z213" s="212">
        <v>167</v>
      </c>
      <c r="AA213" s="239">
        <v>1347</v>
      </c>
      <c r="AB213" s="239">
        <v>468</v>
      </c>
      <c r="AC213" s="239">
        <v>879</v>
      </c>
      <c r="AD213" s="299" t="s">
        <v>33</v>
      </c>
      <c r="AE213" s="299" t="s">
        <v>33</v>
      </c>
      <c r="AF213" s="299" t="s">
        <v>33</v>
      </c>
    </row>
    <row r="214" spans="1:32" ht="80.25" customHeight="1" thickBot="1">
      <c r="A214" s="190" t="s">
        <v>66</v>
      </c>
      <c r="B214" s="190" t="s">
        <v>844</v>
      </c>
      <c r="C214" s="190" t="s">
        <v>725</v>
      </c>
      <c r="D214" s="190"/>
      <c r="E214" s="190"/>
      <c r="F214" s="190"/>
      <c r="G214" s="190">
        <v>0</v>
      </c>
      <c r="H214" s="190">
        <v>0</v>
      </c>
      <c r="I214" s="212">
        <v>0</v>
      </c>
      <c r="J214" s="212">
        <v>0</v>
      </c>
      <c r="K214" s="212">
        <v>22</v>
      </c>
      <c r="L214" s="212">
        <v>22</v>
      </c>
      <c r="M214" s="212">
        <v>42</v>
      </c>
      <c r="N214" s="212">
        <v>19</v>
      </c>
      <c r="O214" s="212">
        <v>35</v>
      </c>
      <c r="P214" s="212">
        <v>24</v>
      </c>
      <c r="Q214" s="212">
        <v>6</v>
      </c>
      <c r="R214" s="212">
        <v>7</v>
      </c>
      <c r="S214" s="212">
        <v>10</v>
      </c>
      <c r="T214" s="212">
        <v>34</v>
      </c>
      <c r="U214" s="212">
        <v>7</v>
      </c>
      <c r="V214" s="212">
        <v>3</v>
      </c>
      <c r="W214" s="212">
        <v>6</v>
      </c>
      <c r="X214" s="212">
        <v>31</v>
      </c>
      <c r="Y214" s="212">
        <v>57</v>
      </c>
      <c r="Z214" s="212">
        <v>88</v>
      </c>
      <c r="AA214" s="239">
        <v>413</v>
      </c>
      <c r="AB214" s="239">
        <v>185</v>
      </c>
      <c r="AC214" s="239">
        <v>228</v>
      </c>
      <c r="AD214" s="299" t="s">
        <v>33</v>
      </c>
      <c r="AE214" s="299" t="s">
        <v>33</v>
      </c>
      <c r="AF214" s="299" t="s">
        <v>33</v>
      </c>
    </row>
    <row r="215" spans="1:32" ht="50.25" customHeight="1" thickBot="1">
      <c r="A215" s="190" t="s">
        <v>144</v>
      </c>
      <c r="B215" s="190" t="s">
        <v>845</v>
      </c>
      <c r="C215" s="190" t="s">
        <v>725</v>
      </c>
      <c r="D215" s="288"/>
      <c r="E215" s="288"/>
      <c r="F215" s="288"/>
      <c r="G215" s="190">
        <v>0</v>
      </c>
      <c r="H215" s="190">
        <v>0</v>
      </c>
      <c r="I215" s="212">
        <v>0</v>
      </c>
      <c r="J215" s="212">
        <v>0</v>
      </c>
      <c r="K215" s="301">
        <v>33</v>
      </c>
      <c r="L215" s="301">
        <v>33</v>
      </c>
      <c r="M215" s="301">
        <v>58</v>
      </c>
      <c r="N215" s="301">
        <v>47</v>
      </c>
      <c r="O215" s="301">
        <v>35</v>
      </c>
      <c r="P215" s="301">
        <v>74</v>
      </c>
      <c r="Q215" s="301">
        <v>42</v>
      </c>
      <c r="R215" s="301">
        <v>32</v>
      </c>
      <c r="S215" s="301">
        <v>31</v>
      </c>
      <c r="T215" s="301">
        <v>11</v>
      </c>
      <c r="U215" s="301">
        <v>24</v>
      </c>
      <c r="V215" s="301">
        <v>8</v>
      </c>
      <c r="W215" s="301">
        <v>5</v>
      </c>
      <c r="X215" s="301">
        <v>6</v>
      </c>
      <c r="Y215" s="301">
        <v>67</v>
      </c>
      <c r="Z215" s="301">
        <v>41</v>
      </c>
      <c r="AA215" s="239">
        <v>547</v>
      </c>
      <c r="AB215" s="239">
        <v>295</v>
      </c>
      <c r="AC215" s="239">
        <v>252</v>
      </c>
      <c r="AD215" s="299" t="s">
        <v>33</v>
      </c>
      <c r="AE215" s="299" t="s">
        <v>33</v>
      </c>
      <c r="AF215" s="299" t="s">
        <v>33</v>
      </c>
    </row>
    <row r="216" spans="1:32" ht="98.25" customHeight="1" thickBot="1">
      <c r="A216" s="190" t="s">
        <v>846</v>
      </c>
      <c r="B216" s="190" t="s">
        <v>847</v>
      </c>
      <c r="C216" s="190" t="s">
        <v>725</v>
      </c>
      <c r="D216" s="190"/>
      <c r="E216" s="190"/>
      <c r="F216" s="190"/>
      <c r="G216" s="190">
        <v>0</v>
      </c>
      <c r="H216" s="190">
        <v>0</v>
      </c>
      <c r="I216" s="212">
        <v>0</v>
      </c>
      <c r="J216" s="212">
        <v>0</v>
      </c>
      <c r="K216" s="212">
        <v>161</v>
      </c>
      <c r="L216" s="212">
        <v>151</v>
      </c>
      <c r="M216" s="212">
        <v>215</v>
      </c>
      <c r="N216" s="212">
        <v>266</v>
      </c>
      <c r="O216" s="212">
        <v>209</v>
      </c>
      <c r="P216" s="212">
        <v>319</v>
      </c>
      <c r="Q216" s="212">
        <v>96</v>
      </c>
      <c r="R216" s="212">
        <v>180</v>
      </c>
      <c r="S216" s="212">
        <v>108</v>
      </c>
      <c r="T216" s="212">
        <v>151</v>
      </c>
      <c r="U216" s="212">
        <v>67</v>
      </c>
      <c r="V216" s="212">
        <v>76</v>
      </c>
      <c r="W216" s="212">
        <v>51</v>
      </c>
      <c r="X216" s="212">
        <v>81</v>
      </c>
      <c r="Y216" s="212">
        <v>223</v>
      </c>
      <c r="Z216" s="212">
        <v>313</v>
      </c>
      <c r="AA216" s="239">
        <v>2667</v>
      </c>
      <c r="AB216" s="239">
        <v>1130</v>
      </c>
      <c r="AC216" s="239">
        <v>1537</v>
      </c>
      <c r="AD216" s="299" t="s">
        <v>33</v>
      </c>
      <c r="AE216" s="299" t="s">
        <v>33</v>
      </c>
      <c r="AF216" s="299" t="s">
        <v>33</v>
      </c>
    </row>
    <row r="217" spans="1:32" ht="34.5" customHeight="1" thickBot="1">
      <c r="A217" s="190" t="s">
        <v>848</v>
      </c>
      <c r="B217" s="190" t="s">
        <v>849</v>
      </c>
      <c r="C217" s="190" t="s">
        <v>725</v>
      </c>
      <c r="D217" s="190"/>
      <c r="E217" s="190"/>
      <c r="F217" s="190"/>
      <c r="G217" s="190">
        <v>0</v>
      </c>
      <c r="H217" s="190">
        <v>0</v>
      </c>
      <c r="I217" s="212">
        <v>0</v>
      </c>
      <c r="J217" s="212">
        <v>0</v>
      </c>
      <c r="K217" s="212">
        <v>96</v>
      </c>
      <c r="L217" s="212">
        <v>151</v>
      </c>
      <c r="M217" s="212">
        <v>183</v>
      </c>
      <c r="N217" s="212">
        <v>344</v>
      </c>
      <c r="O217" s="212">
        <v>111</v>
      </c>
      <c r="P217" s="212">
        <v>309</v>
      </c>
      <c r="Q217" s="212">
        <v>110</v>
      </c>
      <c r="R217" s="212">
        <v>281</v>
      </c>
      <c r="S217" s="212">
        <v>91</v>
      </c>
      <c r="T217" s="212">
        <v>200</v>
      </c>
      <c r="U217" s="212">
        <v>39</v>
      </c>
      <c r="V217" s="212">
        <v>107</v>
      </c>
      <c r="W217" s="212">
        <v>40</v>
      </c>
      <c r="X217" s="212">
        <v>141</v>
      </c>
      <c r="Y217" s="212">
        <v>100</v>
      </c>
      <c r="Z217" s="212">
        <v>275</v>
      </c>
      <c r="AA217" s="239">
        <v>2578</v>
      </c>
      <c r="AB217" s="239">
        <v>770</v>
      </c>
      <c r="AC217" s="239">
        <v>1808</v>
      </c>
      <c r="AD217" s="299" t="s">
        <v>33</v>
      </c>
      <c r="AE217" s="299" t="s">
        <v>33</v>
      </c>
      <c r="AF217" s="299" t="s">
        <v>33</v>
      </c>
    </row>
    <row r="218" spans="1:32" ht="65.25" customHeight="1" thickBot="1">
      <c r="A218" s="190" t="s">
        <v>850</v>
      </c>
      <c r="B218" s="190" t="s">
        <v>851</v>
      </c>
      <c r="C218" s="190" t="s">
        <v>725</v>
      </c>
      <c r="D218" s="190"/>
      <c r="E218" s="190"/>
      <c r="F218" s="190"/>
      <c r="G218" s="190">
        <v>0</v>
      </c>
      <c r="H218" s="190">
        <v>0</v>
      </c>
      <c r="I218" s="212">
        <v>0</v>
      </c>
      <c r="J218" s="212">
        <v>0</v>
      </c>
      <c r="K218" s="212">
        <v>2</v>
      </c>
      <c r="L218" s="212">
        <v>5</v>
      </c>
      <c r="M218" s="212">
        <v>2</v>
      </c>
      <c r="N218" s="212">
        <v>7</v>
      </c>
      <c r="O218" s="212">
        <v>8</v>
      </c>
      <c r="P218" s="212">
        <v>2</v>
      </c>
      <c r="Q218" s="212">
        <v>2</v>
      </c>
      <c r="R218" s="212">
        <v>6</v>
      </c>
      <c r="S218" s="212">
        <v>10</v>
      </c>
      <c r="T218" s="212">
        <v>4</v>
      </c>
      <c r="U218" s="212">
        <v>1</v>
      </c>
      <c r="V218" s="212">
        <v>1</v>
      </c>
      <c r="W218" s="212">
        <v>5</v>
      </c>
      <c r="X218" s="212">
        <v>7</v>
      </c>
      <c r="Y218" s="212">
        <v>3</v>
      </c>
      <c r="Z218" s="212">
        <v>17</v>
      </c>
      <c r="AA218" s="239">
        <v>82</v>
      </c>
      <c r="AB218" s="239">
        <v>33</v>
      </c>
      <c r="AC218" s="239">
        <v>49</v>
      </c>
      <c r="AD218" s="299" t="s">
        <v>33</v>
      </c>
      <c r="AE218" s="299" t="s">
        <v>33</v>
      </c>
      <c r="AF218" s="299" t="s">
        <v>33</v>
      </c>
    </row>
    <row r="219" spans="1:32" ht="30" customHeight="1" thickBot="1">
      <c r="A219" s="190" t="s">
        <v>852</v>
      </c>
      <c r="B219" s="190" t="s">
        <v>853</v>
      </c>
      <c r="C219" s="190" t="s">
        <v>725</v>
      </c>
      <c r="D219" s="211"/>
      <c r="E219" s="211"/>
      <c r="F219" s="211"/>
      <c r="G219" s="190">
        <v>0</v>
      </c>
      <c r="H219" s="190">
        <v>0</v>
      </c>
      <c r="I219" s="212">
        <v>0</v>
      </c>
      <c r="J219" s="212">
        <v>0</v>
      </c>
      <c r="K219" s="212">
        <v>27</v>
      </c>
      <c r="L219" s="212">
        <v>30</v>
      </c>
      <c r="M219" s="212">
        <v>59</v>
      </c>
      <c r="N219" s="212">
        <v>62</v>
      </c>
      <c r="O219" s="212">
        <v>50</v>
      </c>
      <c r="P219" s="212">
        <v>78</v>
      </c>
      <c r="Q219" s="212">
        <v>33</v>
      </c>
      <c r="R219" s="212">
        <v>38</v>
      </c>
      <c r="S219" s="212">
        <v>32</v>
      </c>
      <c r="T219" s="212">
        <v>56</v>
      </c>
      <c r="U219" s="212">
        <v>9</v>
      </c>
      <c r="V219" s="212">
        <v>14</v>
      </c>
      <c r="W219" s="212">
        <v>9</v>
      </c>
      <c r="X219" s="212">
        <v>11</v>
      </c>
      <c r="Y219" s="212">
        <v>40</v>
      </c>
      <c r="Z219" s="212">
        <v>82</v>
      </c>
      <c r="AA219" s="239">
        <v>630</v>
      </c>
      <c r="AB219" s="239">
        <v>259</v>
      </c>
      <c r="AC219" s="239">
        <v>371</v>
      </c>
      <c r="AD219" s="299" t="s">
        <v>33</v>
      </c>
      <c r="AE219" s="299" t="s">
        <v>33</v>
      </c>
      <c r="AF219" s="299" t="s">
        <v>33</v>
      </c>
    </row>
    <row r="220" spans="1:32" ht="26.25" thickBot="1">
      <c r="A220" s="190" t="s">
        <v>130</v>
      </c>
      <c r="B220" s="190" t="s">
        <v>854</v>
      </c>
      <c r="C220" s="190" t="s">
        <v>725</v>
      </c>
      <c r="D220" s="190"/>
      <c r="E220" s="190"/>
      <c r="F220" s="190"/>
      <c r="G220" s="190">
        <v>0</v>
      </c>
      <c r="H220" s="190">
        <v>0</v>
      </c>
      <c r="I220" s="212">
        <v>0</v>
      </c>
      <c r="J220" s="212">
        <v>0</v>
      </c>
      <c r="K220" s="212">
        <v>34</v>
      </c>
      <c r="L220" s="212">
        <v>22</v>
      </c>
      <c r="M220" s="212">
        <v>75</v>
      </c>
      <c r="N220" s="212">
        <v>99</v>
      </c>
      <c r="O220" s="212">
        <v>22</v>
      </c>
      <c r="P220" s="212">
        <v>42</v>
      </c>
      <c r="Q220" s="212">
        <v>24</v>
      </c>
      <c r="R220" s="212">
        <v>44</v>
      </c>
      <c r="S220" s="212">
        <v>37</v>
      </c>
      <c r="T220" s="212">
        <v>63</v>
      </c>
      <c r="U220" s="212">
        <v>53</v>
      </c>
      <c r="V220" s="212">
        <v>40</v>
      </c>
      <c r="W220" s="212">
        <v>15</v>
      </c>
      <c r="X220" s="212">
        <v>32</v>
      </c>
      <c r="Y220" s="212">
        <v>83</v>
      </c>
      <c r="Z220" s="212">
        <v>110</v>
      </c>
      <c r="AA220" s="239">
        <v>795</v>
      </c>
      <c r="AB220" s="239">
        <v>343</v>
      </c>
      <c r="AC220" s="239">
        <v>452</v>
      </c>
      <c r="AD220" s="299" t="s">
        <v>33</v>
      </c>
      <c r="AE220" s="299" t="s">
        <v>33</v>
      </c>
      <c r="AF220" s="299" t="s">
        <v>33</v>
      </c>
    </row>
    <row r="221" spans="1:32" ht="26.25" thickBot="1">
      <c r="A221" s="190" t="s">
        <v>136</v>
      </c>
      <c r="B221" s="190" t="s">
        <v>855</v>
      </c>
      <c r="C221" s="190" t="s">
        <v>725</v>
      </c>
      <c r="D221" s="190"/>
      <c r="E221" s="190"/>
      <c r="F221" s="190"/>
      <c r="G221" s="190">
        <v>0</v>
      </c>
      <c r="H221" s="190">
        <v>0</v>
      </c>
      <c r="I221" s="212">
        <v>0</v>
      </c>
      <c r="J221" s="212">
        <v>0</v>
      </c>
      <c r="K221" s="212">
        <v>2</v>
      </c>
      <c r="L221" s="212">
        <v>3</v>
      </c>
      <c r="M221" s="212">
        <v>10</v>
      </c>
      <c r="N221" s="212">
        <v>12</v>
      </c>
      <c r="O221" s="212">
        <v>2</v>
      </c>
      <c r="P221" s="212">
        <v>1</v>
      </c>
      <c r="Q221" s="212">
        <v>7</v>
      </c>
      <c r="R221" s="212">
        <v>5</v>
      </c>
      <c r="S221" s="212">
        <v>1</v>
      </c>
      <c r="T221" s="212">
        <v>1</v>
      </c>
      <c r="U221" s="212">
        <v>1</v>
      </c>
      <c r="V221" s="212">
        <v>0</v>
      </c>
      <c r="W221" s="212">
        <v>0</v>
      </c>
      <c r="X221" s="212">
        <v>0</v>
      </c>
      <c r="Y221" s="212">
        <v>6</v>
      </c>
      <c r="Z221" s="212">
        <v>5</v>
      </c>
      <c r="AA221" s="239">
        <v>56</v>
      </c>
      <c r="AB221" s="239">
        <v>29</v>
      </c>
      <c r="AC221" s="239">
        <v>27</v>
      </c>
      <c r="AD221" s="299" t="s">
        <v>33</v>
      </c>
      <c r="AE221" s="299" t="s">
        <v>33</v>
      </c>
      <c r="AF221" s="299" t="s">
        <v>33</v>
      </c>
    </row>
    <row r="222" spans="1:32" ht="29.25" thickBot="1">
      <c r="A222" s="190" t="s">
        <v>138</v>
      </c>
      <c r="B222" s="190" t="s">
        <v>864</v>
      </c>
      <c r="C222" s="190" t="s">
        <v>725</v>
      </c>
      <c r="D222" s="190"/>
      <c r="E222" s="190"/>
      <c r="F222" s="190"/>
      <c r="G222" s="190">
        <v>0</v>
      </c>
      <c r="H222" s="190">
        <v>0</v>
      </c>
      <c r="I222" s="212">
        <v>0</v>
      </c>
      <c r="J222" s="212">
        <v>0</v>
      </c>
      <c r="K222" s="212">
        <v>120</v>
      </c>
      <c r="L222" s="212">
        <v>115</v>
      </c>
      <c r="M222" s="212">
        <v>168</v>
      </c>
      <c r="N222" s="212">
        <v>238</v>
      </c>
      <c r="O222" s="212">
        <v>129</v>
      </c>
      <c r="P222" s="212">
        <v>293</v>
      </c>
      <c r="Q222" s="212">
        <v>73</v>
      </c>
      <c r="R222" s="212">
        <v>150</v>
      </c>
      <c r="S222" s="212">
        <v>73</v>
      </c>
      <c r="T222" s="212">
        <v>133</v>
      </c>
      <c r="U222" s="212">
        <v>44</v>
      </c>
      <c r="V222" s="212">
        <v>73</v>
      </c>
      <c r="W222" s="212">
        <v>27</v>
      </c>
      <c r="X222" s="212">
        <v>98</v>
      </c>
      <c r="Y222" s="212">
        <v>88</v>
      </c>
      <c r="Z222" s="212">
        <v>227</v>
      </c>
      <c r="AA222" s="239">
        <v>2049</v>
      </c>
      <c r="AB222" s="239">
        <v>722</v>
      </c>
      <c r="AC222" s="239">
        <v>1327</v>
      </c>
      <c r="AD222" s="299" t="s">
        <v>33</v>
      </c>
      <c r="AE222" s="299" t="s">
        <v>33</v>
      </c>
      <c r="AF222" s="299" t="s">
        <v>33</v>
      </c>
    </row>
    <row r="223" spans="1:32" ht="63" customHeight="1" thickBot="1">
      <c r="A223" s="190" t="s">
        <v>124</v>
      </c>
      <c r="B223" s="190" t="s">
        <v>857</v>
      </c>
      <c r="C223" s="190" t="s">
        <v>725</v>
      </c>
      <c r="D223" s="565"/>
      <c r="E223" s="565"/>
      <c r="F223" s="565"/>
      <c r="G223" s="565">
        <v>0</v>
      </c>
      <c r="H223" s="565"/>
      <c r="I223" s="610">
        <v>0</v>
      </c>
      <c r="J223" s="610"/>
      <c r="K223" s="610">
        <v>3</v>
      </c>
      <c r="L223" s="610"/>
      <c r="M223" s="610">
        <v>0</v>
      </c>
      <c r="N223" s="610"/>
      <c r="O223" s="610">
        <v>0</v>
      </c>
      <c r="P223" s="610"/>
      <c r="Q223" s="610">
        <v>4</v>
      </c>
      <c r="R223" s="610"/>
      <c r="S223" s="610">
        <v>0</v>
      </c>
      <c r="T223" s="610"/>
      <c r="U223" s="610">
        <v>0</v>
      </c>
      <c r="V223" s="610"/>
      <c r="W223" s="610">
        <v>0</v>
      </c>
      <c r="X223" s="610"/>
      <c r="Y223" s="611">
        <v>0</v>
      </c>
      <c r="Z223" s="612"/>
      <c r="AA223" s="606">
        <f>G223+I223+K223+M223+O223+Q223+S223+U223+W223</f>
        <v>7</v>
      </c>
      <c r="AB223" s="606"/>
      <c r="AC223" s="606"/>
      <c r="AD223" s="576" t="s">
        <v>33</v>
      </c>
      <c r="AE223" s="576"/>
      <c r="AF223" s="576"/>
    </row>
    <row r="224" spans="1:32" ht="52.5" customHeight="1" thickBot="1">
      <c r="A224" s="190" t="s">
        <v>858</v>
      </c>
      <c r="B224" s="190" t="s">
        <v>859</v>
      </c>
      <c r="C224" s="190" t="s">
        <v>725</v>
      </c>
      <c r="D224" s="565"/>
      <c r="E224" s="565"/>
      <c r="F224" s="565"/>
      <c r="G224" s="565">
        <v>0</v>
      </c>
      <c r="H224" s="565"/>
      <c r="I224" s="610">
        <v>0</v>
      </c>
      <c r="J224" s="610"/>
      <c r="K224" s="610">
        <v>4</v>
      </c>
      <c r="L224" s="610"/>
      <c r="M224" s="610">
        <v>0</v>
      </c>
      <c r="N224" s="610"/>
      <c r="O224" s="610">
        <v>0</v>
      </c>
      <c r="P224" s="610"/>
      <c r="Q224" s="610">
        <v>4</v>
      </c>
      <c r="R224" s="610"/>
      <c r="S224" s="610">
        <v>0</v>
      </c>
      <c r="T224" s="610"/>
      <c r="U224" s="610">
        <v>0</v>
      </c>
      <c r="V224" s="610"/>
      <c r="W224" s="610">
        <v>0</v>
      </c>
      <c r="X224" s="610"/>
      <c r="Y224" s="611">
        <v>0</v>
      </c>
      <c r="Z224" s="612"/>
      <c r="AA224" s="606">
        <f t="shared" ref="AA224:AA225" si="13">G224+I224+K224+M224+O224+Q224+S224+U224+W224</f>
        <v>8</v>
      </c>
      <c r="AB224" s="606"/>
      <c r="AC224" s="606"/>
      <c r="AD224" s="576" t="s">
        <v>33</v>
      </c>
      <c r="AE224" s="576"/>
      <c r="AF224" s="576"/>
    </row>
    <row r="225" spans="1:32" ht="56.25" customHeight="1" thickBot="1">
      <c r="A225" s="190" t="s">
        <v>860</v>
      </c>
      <c r="B225" s="190" t="s">
        <v>861</v>
      </c>
      <c r="C225" s="190" t="s">
        <v>725</v>
      </c>
      <c r="D225" s="565"/>
      <c r="E225" s="565"/>
      <c r="F225" s="565"/>
      <c r="G225" s="565">
        <v>0</v>
      </c>
      <c r="H225" s="565"/>
      <c r="I225" s="610">
        <v>0</v>
      </c>
      <c r="J225" s="610"/>
      <c r="K225" s="610">
        <v>0</v>
      </c>
      <c r="L225" s="610"/>
      <c r="M225" s="610">
        <v>0</v>
      </c>
      <c r="N225" s="610"/>
      <c r="O225" s="610">
        <v>0</v>
      </c>
      <c r="P225" s="610"/>
      <c r="Q225" s="610">
        <v>1</v>
      </c>
      <c r="R225" s="610"/>
      <c r="S225" s="610">
        <v>0</v>
      </c>
      <c r="T225" s="610"/>
      <c r="U225" s="610">
        <v>0</v>
      </c>
      <c r="V225" s="610"/>
      <c r="W225" s="610">
        <v>0</v>
      </c>
      <c r="X225" s="610"/>
      <c r="Y225" s="611">
        <v>0</v>
      </c>
      <c r="Z225" s="612"/>
      <c r="AA225" s="606">
        <f t="shared" si="13"/>
        <v>1</v>
      </c>
      <c r="AB225" s="606"/>
      <c r="AC225" s="606"/>
      <c r="AD225" s="576" t="s">
        <v>33</v>
      </c>
      <c r="AE225" s="576"/>
      <c r="AF225" s="576"/>
    </row>
    <row r="226" spans="1:32" ht="71.25" customHeight="1" thickBot="1">
      <c r="A226" s="190" t="s">
        <v>150</v>
      </c>
      <c r="B226" s="190" t="s">
        <v>862</v>
      </c>
      <c r="C226" s="190" t="s">
        <v>725</v>
      </c>
      <c r="D226" s="565"/>
      <c r="E226" s="565"/>
      <c r="F226" s="565"/>
      <c r="G226" s="565">
        <v>0</v>
      </c>
      <c r="H226" s="565"/>
      <c r="I226" s="610">
        <v>0</v>
      </c>
      <c r="J226" s="610"/>
      <c r="K226" s="610">
        <v>26</v>
      </c>
      <c r="L226" s="610"/>
      <c r="M226" s="610">
        <v>64</v>
      </c>
      <c r="N226" s="610"/>
      <c r="O226" s="610">
        <v>33</v>
      </c>
      <c r="P226" s="610"/>
      <c r="Q226" s="610">
        <f>52+8</f>
        <v>60</v>
      </c>
      <c r="R226" s="610"/>
      <c r="S226" s="610">
        <f>14+7</f>
        <v>21</v>
      </c>
      <c r="T226" s="610"/>
      <c r="U226" s="610">
        <f>6+8</f>
        <v>14</v>
      </c>
      <c r="V226" s="610"/>
      <c r="W226" s="610">
        <f>11+6</f>
        <v>17</v>
      </c>
      <c r="X226" s="610"/>
      <c r="Y226" s="611">
        <v>4</v>
      </c>
      <c r="Z226" s="612"/>
      <c r="AA226" s="606">
        <v>239</v>
      </c>
      <c r="AB226" s="606"/>
      <c r="AC226" s="606"/>
      <c r="AD226" s="576" t="s">
        <v>33</v>
      </c>
      <c r="AE226" s="576"/>
      <c r="AF226" s="576"/>
    </row>
    <row r="227" spans="1:32" s="132" customFormat="1" ht="19.5" customHeight="1" thickBot="1">
      <c r="A227" s="607" t="s">
        <v>863</v>
      </c>
      <c r="B227" s="608"/>
      <c r="C227" s="238"/>
      <c r="D227" s="568"/>
      <c r="E227" s="568"/>
      <c r="F227" s="568"/>
      <c r="G227" s="252">
        <v>0</v>
      </c>
      <c r="H227" s="252">
        <v>0</v>
      </c>
      <c r="I227" s="252">
        <f t="shared" ref="I227:Z227" si="14">SUM(I207,I209,I211)</f>
        <v>0</v>
      </c>
      <c r="J227" s="252">
        <f t="shared" si="14"/>
        <v>0</v>
      </c>
      <c r="K227" s="252">
        <f t="shared" si="14"/>
        <v>290</v>
      </c>
      <c r="L227" s="252">
        <f t="shared" si="14"/>
        <v>336</v>
      </c>
      <c r="M227" s="252">
        <f t="shared" si="14"/>
        <v>459</v>
      </c>
      <c r="N227" s="252">
        <f t="shared" si="14"/>
        <v>661</v>
      </c>
      <c r="O227" s="252">
        <f t="shared" si="14"/>
        <v>355</v>
      </c>
      <c r="P227" s="252">
        <f t="shared" si="14"/>
        <v>703</v>
      </c>
      <c r="Q227" s="252">
        <f t="shared" si="14"/>
        <v>249</v>
      </c>
      <c r="R227" s="252">
        <f t="shared" si="14"/>
        <v>495</v>
      </c>
      <c r="S227" s="252">
        <f t="shared" si="14"/>
        <v>230</v>
      </c>
      <c r="T227" s="252">
        <f t="shared" si="14"/>
        <v>362</v>
      </c>
      <c r="U227" s="252">
        <f t="shared" si="14"/>
        <v>130</v>
      </c>
      <c r="V227" s="252">
        <f t="shared" si="14"/>
        <v>191</v>
      </c>
      <c r="W227" s="252">
        <f t="shared" si="14"/>
        <v>96</v>
      </c>
      <c r="X227" s="252">
        <f t="shared" si="14"/>
        <v>229</v>
      </c>
      <c r="Y227" s="252">
        <f t="shared" si="14"/>
        <v>392</v>
      </c>
      <c r="Z227" s="252">
        <f t="shared" si="14"/>
        <v>630</v>
      </c>
      <c r="AA227" s="252">
        <f>SUM(AA207,AA209,AA211)</f>
        <v>5808</v>
      </c>
      <c r="AB227" s="252">
        <f>SUM(AB207,AB209,AB211)</f>
        <v>2201</v>
      </c>
      <c r="AC227" s="252">
        <f>SUM(AC207,AC209,AC211)</f>
        <v>3607</v>
      </c>
      <c r="AD227" s="613"/>
      <c r="AE227" s="614"/>
      <c r="AF227" s="615"/>
    </row>
    <row r="228" spans="1:32" ht="15" thickBot="1">
      <c r="AA228" s="304"/>
      <c r="AC228" s="246"/>
      <c r="AE228" s="305"/>
      <c r="AF228" s="257"/>
    </row>
    <row r="229" spans="1:32" ht="13.5" thickBot="1">
      <c r="A229" s="234" t="s">
        <v>1</v>
      </c>
      <c r="B229" s="569" t="s">
        <v>763</v>
      </c>
      <c r="C229" s="570"/>
      <c r="D229" s="570"/>
      <c r="E229" s="570"/>
      <c r="F229" s="570"/>
      <c r="G229" s="570"/>
      <c r="H229" s="570"/>
      <c r="I229" s="570"/>
      <c r="J229" s="570"/>
      <c r="K229" s="570"/>
      <c r="L229" s="571"/>
    </row>
    <row r="230" spans="1:32" ht="54.75" customHeight="1" thickBot="1">
      <c r="A230" s="190" t="s">
        <v>4</v>
      </c>
      <c r="B230" s="543" t="s">
        <v>764</v>
      </c>
      <c r="C230" s="548"/>
      <c r="D230" s="548"/>
      <c r="E230" s="548"/>
      <c r="F230" s="548"/>
      <c r="G230" s="548"/>
      <c r="H230" s="548"/>
      <c r="I230" s="548"/>
      <c r="J230" s="548"/>
      <c r="K230" s="548"/>
      <c r="L230" s="549"/>
    </row>
    <row r="231" spans="1:32" ht="13.5" thickBot="1"/>
    <row r="232" spans="1:32" s="56" customFormat="1" ht="39" customHeight="1" thickBot="1">
      <c r="A232" s="192" t="s">
        <v>832</v>
      </c>
      <c r="B232" s="192" t="s">
        <v>833</v>
      </c>
      <c r="C232" s="192" t="s">
        <v>190</v>
      </c>
      <c r="D232" s="550" t="s">
        <v>834</v>
      </c>
      <c r="E232" s="550"/>
      <c r="F232" s="550"/>
      <c r="G232" s="550" t="s">
        <v>13</v>
      </c>
      <c r="H232" s="550"/>
      <c r="I232" s="609" t="s">
        <v>14</v>
      </c>
      <c r="J232" s="609"/>
      <c r="K232" s="609" t="s">
        <v>15</v>
      </c>
      <c r="L232" s="609"/>
      <c r="M232" s="609" t="s">
        <v>16</v>
      </c>
      <c r="N232" s="609"/>
      <c r="O232" s="609" t="s">
        <v>17</v>
      </c>
      <c r="P232" s="609"/>
      <c r="Q232" s="609" t="s">
        <v>18</v>
      </c>
      <c r="R232" s="609"/>
      <c r="S232" s="609" t="s">
        <v>19</v>
      </c>
      <c r="T232" s="609"/>
      <c r="U232" s="609" t="s">
        <v>20</v>
      </c>
      <c r="V232" s="609"/>
      <c r="W232" s="609" t="s">
        <v>21</v>
      </c>
      <c r="X232" s="609"/>
      <c r="Y232" s="609" t="s">
        <v>22</v>
      </c>
      <c r="Z232" s="609"/>
      <c r="AA232" s="609" t="s">
        <v>720</v>
      </c>
      <c r="AB232" s="609"/>
      <c r="AC232" s="609"/>
      <c r="AD232" s="550" t="s">
        <v>835</v>
      </c>
      <c r="AE232" s="550"/>
      <c r="AF232" s="550"/>
    </row>
    <row r="233" spans="1:32" ht="13.5" thickBot="1">
      <c r="A233" s="565"/>
      <c r="B233" s="565"/>
      <c r="C233" s="565"/>
      <c r="D233" s="190"/>
      <c r="E233" s="190"/>
      <c r="F233" s="190"/>
      <c r="G233" s="559" t="s">
        <v>722</v>
      </c>
      <c r="H233" s="560"/>
      <c r="I233" s="560"/>
      <c r="J233" s="560"/>
      <c r="K233" s="560"/>
      <c r="L233" s="560"/>
      <c r="M233" s="560"/>
      <c r="N233" s="560"/>
      <c r="O233" s="560"/>
      <c r="P233" s="560"/>
      <c r="Q233" s="560"/>
      <c r="R233" s="560"/>
      <c r="S233" s="560"/>
      <c r="T233" s="560"/>
      <c r="U233" s="560"/>
      <c r="V233" s="560"/>
      <c r="W233" s="560"/>
      <c r="X233" s="560"/>
      <c r="Y233" s="560"/>
      <c r="Z233" s="561"/>
      <c r="AA233" s="239"/>
      <c r="AB233" s="239"/>
      <c r="AC233" s="239"/>
      <c r="AD233" s="190"/>
      <c r="AE233" s="190"/>
      <c r="AF233" s="190"/>
    </row>
    <row r="234" spans="1:32" s="129" customFormat="1" ht="17.25" customHeight="1" thickBot="1">
      <c r="A234" s="565"/>
      <c r="B234" s="565"/>
      <c r="C234" s="565"/>
      <c r="D234" s="176" t="s">
        <v>26</v>
      </c>
      <c r="E234" s="176" t="s">
        <v>24</v>
      </c>
      <c r="F234" s="176" t="s">
        <v>25</v>
      </c>
      <c r="G234" s="176" t="s">
        <v>24</v>
      </c>
      <c r="H234" s="176" t="s">
        <v>25</v>
      </c>
      <c r="I234" s="211" t="s">
        <v>24</v>
      </c>
      <c r="J234" s="211" t="s">
        <v>25</v>
      </c>
      <c r="K234" s="211" t="s">
        <v>24</v>
      </c>
      <c r="L234" s="211" t="s">
        <v>25</v>
      </c>
      <c r="M234" s="211" t="s">
        <v>24</v>
      </c>
      <c r="N234" s="211" t="s">
        <v>25</v>
      </c>
      <c r="O234" s="211" t="s">
        <v>24</v>
      </c>
      <c r="P234" s="211" t="s">
        <v>25</v>
      </c>
      <c r="Q234" s="211" t="s">
        <v>24</v>
      </c>
      <c r="R234" s="211" t="s">
        <v>25</v>
      </c>
      <c r="S234" s="211" t="s">
        <v>24</v>
      </c>
      <c r="T234" s="211" t="s">
        <v>25</v>
      </c>
      <c r="U234" s="211" t="s">
        <v>24</v>
      </c>
      <c r="V234" s="211" t="s">
        <v>25</v>
      </c>
      <c r="W234" s="211" t="s">
        <v>24</v>
      </c>
      <c r="X234" s="211" t="s">
        <v>25</v>
      </c>
      <c r="Y234" s="211" t="s">
        <v>24</v>
      </c>
      <c r="Z234" s="211" t="s">
        <v>25</v>
      </c>
      <c r="AA234" s="252" t="s">
        <v>26</v>
      </c>
      <c r="AB234" s="252" t="s">
        <v>24</v>
      </c>
      <c r="AC234" s="252" t="s">
        <v>25</v>
      </c>
      <c r="AD234" s="176" t="s">
        <v>26</v>
      </c>
      <c r="AE234" s="176" t="s">
        <v>24</v>
      </c>
      <c r="AF234" s="176" t="s">
        <v>25</v>
      </c>
    </row>
    <row r="235" spans="1:32" ht="26.25" thickBot="1">
      <c r="A235" s="190" t="s">
        <v>42</v>
      </c>
      <c r="B235" s="190" t="s">
        <v>836</v>
      </c>
      <c r="C235" s="190" t="s">
        <v>725</v>
      </c>
      <c r="D235" s="190"/>
      <c r="E235" s="190"/>
      <c r="F235" s="190"/>
      <c r="G235" s="190">
        <v>0</v>
      </c>
      <c r="H235" s="190">
        <v>0</v>
      </c>
      <c r="I235" s="212">
        <v>0</v>
      </c>
      <c r="J235" s="212">
        <v>0</v>
      </c>
      <c r="K235" s="212">
        <v>1</v>
      </c>
      <c r="L235" s="212">
        <v>21</v>
      </c>
      <c r="M235" s="212">
        <v>6</v>
      </c>
      <c r="N235" s="212">
        <v>80</v>
      </c>
      <c r="O235" s="212">
        <v>20</v>
      </c>
      <c r="P235" s="212">
        <v>231</v>
      </c>
      <c r="Q235" s="212">
        <v>7</v>
      </c>
      <c r="R235" s="212">
        <v>148</v>
      </c>
      <c r="S235" s="212">
        <v>4</v>
      </c>
      <c r="T235" s="212">
        <v>81</v>
      </c>
      <c r="U235" s="212">
        <v>7</v>
      </c>
      <c r="V235" s="212">
        <v>108</v>
      </c>
      <c r="W235" s="212">
        <v>16</v>
      </c>
      <c r="X235" s="212">
        <v>278</v>
      </c>
      <c r="Y235" s="212">
        <v>19</v>
      </c>
      <c r="Z235" s="212">
        <v>162</v>
      </c>
      <c r="AA235" s="239">
        <v>1189</v>
      </c>
      <c r="AB235" s="239">
        <v>80</v>
      </c>
      <c r="AC235" s="239">
        <v>1109</v>
      </c>
      <c r="AD235" s="299" t="s">
        <v>33</v>
      </c>
      <c r="AE235" s="299" t="s">
        <v>33</v>
      </c>
      <c r="AF235" s="299" t="s">
        <v>33</v>
      </c>
    </row>
    <row r="236" spans="1:32" ht="26.25" thickBot="1">
      <c r="A236" s="190" t="s">
        <v>45</v>
      </c>
      <c r="B236" s="190" t="s">
        <v>837</v>
      </c>
      <c r="C236" s="190" t="s">
        <v>725</v>
      </c>
      <c r="D236" s="190"/>
      <c r="E236" s="190"/>
      <c r="F236" s="190"/>
      <c r="G236" s="190">
        <v>0</v>
      </c>
      <c r="H236" s="190">
        <v>0</v>
      </c>
      <c r="I236" s="212">
        <v>0</v>
      </c>
      <c r="J236" s="212">
        <v>0</v>
      </c>
      <c r="K236" s="212">
        <v>1</v>
      </c>
      <c r="L236" s="212">
        <v>6</v>
      </c>
      <c r="M236" s="212">
        <v>1</v>
      </c>
      <c r="N236" s="212">
        <v>14</v>
      </c>
      <c r="O236" s="212">
        <v>3</v>
      </c>
      <c r="P236" s="212">
        <v>45</v>
      </c>
      <c r="Q236" s="212">
        <v>1</v>
      </c>
      <c r="R236" s="212">
        <v>24</v>
      </c>
      <c r="S236" s="212">
        <v>0</v>
      </c>
      <c r="T236" s="212">
        <v>5</v>
      </c>
      <c r="U236" s="212">
        <v>1</v>
      </c>
      <c r="V236" s="212">
        <v>25</v>
      </c>
      <c r="W236" s="212">
        <v>1</v>
      </c>
      <c r="X236" s="212">
        <v>52</v>
      </c>
      <c r="Y236" s="212">
        <v>1</v>
      </c>
      <c r="Z236" s="212">
        <v>26</v>
      </c>
      <c r="AA236" s="239">
        <v>206</v>
      </c>
      <c r="AB236" s="239">
        <v>9</v>
      </c>
      <c r="AC236" s="239">
        <v>197</v>
      </c>
      <c r="AD236" s="299" t="s">
        <v>33</v>
      </c>
      <c r="AE236" s="299" t="s">
        <v>33</v>
      </c>
      <c r="AF236" s="299" t="s">
        <v>33</v>
      </c>
    </row>
    <row r="237" spans="1:32" ht="26.25" thickBot="1">
      <c r="A237" s="190" t="s">
        <v>63</v>
      </c>
      <c r="B237" s="190" t="s">
        <v>838</v>
      </c>
      <c r="C237" s="190" t="s">
        <v>725</v>
      </c>
      <c r="D237" s="190"/>
      <c r="E237" s="190"/>
      <c r="F237" s="190"/>
      <c r="G237" s="190">
        <v>0</v>
      </c>
      <c r="H237" s="190">
        <v>0</v>
      </c>
      <c r="I237" s="212">
        <v>0</v>
      </c>
      <c r="J237" s="212">
        <v>0</v>
      </c>
      <c r="K237" s="212">
        <v>2393</v>
      </c>
      <c r="L237" s="212">
        <v>2441</v>
      </c>
      <c r="M237" s="212">
        <v>14299</v>
      </c>
      <c r="N237" s="212">
        <v>14491</v>
      </c>
      <c r="O237" s="212">
        <v>19600</v>
      </c>
      <c r="P237" s="212">
        <v>20103</v>
      </c>
      <c r="Q237" s="212">
        <v>25629</v>
      </c>
      <c r="R237" s="212">
        <v>27618</v>
      </c>
      <c r="S237" s="212">
        <v>9493</v>
      </c>
      <c r="T237" s="212">
        <v>10251</v>
      </c>
      <c r="U237" s="212">
        <v>5855</v>
      </c>
      <c r="V237" s="212">
        <v>6393</v>
      </c>
      <c r="W237" s="212">
        <v>34837</v>
      </c>
      <c r="X237" s="212">
        <v>34349</v>
      </c>
      <c r="Y237" s="212">
        <v>8876</v>
      </c>
      <c r="Z237" s="212">
        <v>9005</v>
      </c>
      <c r="AA237" s="239">
        <v>245633</v>
      </c>
      <c r="AB237" s="239">
        <v>120982</v>
      </c>
      <c r="AC237" s="239">
        <v>124651</v>
      </c>
      <c r="AD237" s="299" t="s">
        <v>33</v>
      </c>
      <c r="AE237" s="299" t="s">
        <v>33</v>
      </c>
      <c r="AF237" s="299" t="s">
        <v>33</v>
      </c>
    </row>
    <row r="238" spans="1:32" ht="39" thickBot="1">
      <c r="A238" s="190" t="s">
        <v>47</v>
      </c>
      <c r="B238" s="190" t="s">
        <v>839</v>
      </c>
      <c r="C238" s="190" t="s">
        <v>725</v>
      </c>
      <c r="D238" s="190"/>
      <c r="E238" s="190"/>
      <c r="F238" s="190"/>
      <c r="G238" s="190">
        <v>0</v>
      </c>
      <c r="H238" s="190">
        <v>0</v>
      </c>
      <c r="I238" s="212">
        <v>0</v>
      </c>
      <c r="J238" s="212">
        <v>0</v>
      </c>
      <c r="K238" s="212">
        <v>1</v>
      </c>
      <c r="L238" s="212">
        <v>6</v>
      </c>
      <c r="M238" s="212">
        <v>0</v>
      </c>
      <c r="N238" s="212">
        <v>0</v>
      </c>
      <c r="O238" s="212">
        <v>0</v>
      </c>
      <c r="P238" s="212">
        <v>1</v>
      </c>
      <c r="Q238" s="212">
        <v>0</v>
      </c>
      <c r="R238" s="212">
        <v>0</v>
      </c>
      <c r="S238" s="212">
        <v>0</v>
      </c>
      <c r="T238" s="212">
        <v>0</v>
      </c>
      <c r="U238" s="212">
        <v>0</v>
      </c>
      <c r="V238" s="212">
        <v>0</v>
      </c>
      <c r="W238" s="212">
        <v>0</v>
      </c>
      <c r="X238" s="212">
        <v>0</v>
      </c>
      <c r="Y238" s="212">
        <v>0</v>
      </c>
      <c r="Z238" s="212">
        <v>0</v>
      </c>
      <c r="AA238" s="239">
        <v>8</v>
      </c>
      <c r="AB238" s="239">
        <v>1</v>
      </c>
      <c r="AC238" s="239">
        <v>7</v>
      </c>
      <c r="AD238" s="299" t="s">
        <v>33</v>
      </c>
      <c r="AE238" s="299" t="s">
        <v>33</v>
      </c>
      <c r="AF238" s="299" t="s">
        <v>33</v>
      </c>
    </row>
    <row r="239" spans="1:32" ht="39" thickBot="1">
      <c r="A239" s="190" t="s">
        <v>840</v>
      </c>
      <c r="B239" s="190" t="s">
        <v>841</v>
      </c>
      <c r="C239" s="190" t="s">
        <v>725</v>
      </c>
      <c r="D239" s="190"/>
      <c r="E239" s="190"/>
      <c r="F239" s="190"/>
      <c r="G239" s="190">
        <v>0</v>
      </c>
      <c r="H239" s="190">
        <v>0</v>
      </c>
      <c r="I239" s="212">
        <v>0</v>
      </c>
      <c r="J239" s="212">
        <v>0</v>
      </c>
      <c r="K239" s="212">
        <v>42</v>
      </c>
      <c r="L239" s="212">
        <v>265</v>
      </c>
      <c r="M239" s="212">
        <v>301</v>
      </c>
      <c r="N239" s="212">
        <v>2255</v>
      </c>
      <c r="O239" s="212">
        <v>427</v>
      </c>
      <c r="P239" s="212">
        <v>3076</v>
      </c>
      <c r="Q239" s="212">
        <v>624</v>
      </c>
      <c r="R239" s="212">
        <v>3820</v>
      </c>
      <c r="S239" s="212">
        <v>333</v>
      </c>
      <c r="T239" s="212">
        <v>2548</v>
      </c>
      <c r="U239" s="212">
        <v>193</v>
      </c>
      <c r="V239" s="212">
        <v>1361</v>
      </c>
      <c r="W239" s="212">
        <v>276</v>
      </c>
      <c r="X239" s="212">
        <v>1195</v>
      </c>
      <c r="Y239" s="212">
        <v>355</v>
      </c>
      <c r="Z239" s="212">
        <v>1838</v>
      </c>
      <c r="AA239" s="239">
        <v>18909</v>
      </c>
      <c r="AB239" s="239">
        <v>2551</v>
      </c>
      <c r="AC239" s="239">
        <v>16358</v>
      </c>
      <c r="AD239" s="299" t="s">
        <v>33</v>
      </c>
      <c r="AE239" s="299" t="s">
        <v>33</v>
      </c>
      <c r="AF239" s="299" t="s">
        <v>33</v>
      </c>
    </row>
    <row r="240" spans="1:32" ht="26.25" thickBot="1">
      <c r="A240" s="190" t="s">
        <v>49</v>
      </c>
      <c r="B240" s="190" t="s">
        <v>842</v>
      </c>
      <c r="C240" s="190" t="s">
        <v>725</v>
      </c>
      <c r="D240" s="190"/>
      <c r="E240" s="190"/>
      <c r="F240" s="190"/>
      <c r="G240" s="190">
        <v>0</v>
      </c>
      <c r="H240" s="190">
        <v>0</v>
      </c>
      <c r="I240" s="212">
        <v>0</v>
      </c>
      <c r="J240" s="212">
        <v>0</v>
      </c>
      <c r="K240" s="212">
        <v>2394</v>
      </c>
      <c r="L240" s="212">
        <v>2422</v>
      </c>
      <c r="M240" s="212">
        <v>14302</v>
      </c>
      <c r="N240" s="212">
        <v>14532</v>
      </c>
      <c r="O240" s="212">
        <v>19598</v>
      </c>
      <c r="P240" s="212">
        <v>20126</v>
      </c>
      <c r="Q240" s="212">
        <v>25629</v>
      </c>
      <c r="R240" s="212">
        <v>27652</v>
      </c>
      <c r="S240" s="212">
        <v>9497</v>
      </c>
      <c r="T240" s="212">
        <v>10300</v>
      </c>
      <c r="U240" s="212">
        <v>5855</v>
      </c>
      <c r="V240" s="212">
        <v>6410</v>
      </c>
      <c r="W240" s="212">
        <v>34835</v>
      </c>
      <c r="X240" s="212">
        <v>34321</v>
      </c>
      <c r="Y240" s="212">
        <v>8872</v>
      </c>
      <c r="Z240" s="212">
        <v>8888</v>
      </c>
      <c r="AA240" s="239">
        <v>245633</v>
      </c>
      <c r="AB240" s="239">
        <v>120982</v>
      </c>
      <c r="AC240" s="239">
        <v>124651</v>
      </c>
      <c r="AD240" s="299" t="s">
        <v>33</v>
      </c>
      <c r="AE240" s="299" t="s">
        <v>33</v>
      </c>
      <c r="AF240" s="299" t="s">
        <v>33</v>
      </c>
    </row>
    <row r="241" spans="1:32" ht="26.25" thickBot="1">
      <c r="A241" s="190" t="s">
        <v>65</v>
      </c>
      <c r="B241" s="190" t="s">
        <v>843</v>
      </c>
      <c r="C241" s="190" t="s">
        <v>725</v>
      </c>
      <c r="D241" s="190"/>
      <c r="E241" s="190"/>
      <c r="F241" s="190"/>
      <c r="G241" s="190">
        <v>0</v>
      </c>
      <c r="H241" s="190">
        <v>0</v>
      </c>
      <c r="I241" s="212">
        <v>0</v>
      </c>
      <c r="J241" s="212">
        <v>0</v>
      </c>
      <c r="K241" s="212">
        <v>3</v>
      </c>
      <c r="L241" s="212">
        <v>22</v>
      </c>
      <c r="M241" s="212">
        <v>45</v>
      </c>
      <c r="N241" s="212">
        <v>212</v>
      </c>
      <c r="O241" s="212">
        <v>70</v>
      </c>
      <c r="P241" s="212">
        <v>349</v>
      </c>
      <c r="Q241" s="212">
        <v>127</v>
      </c>
      <c r="R241" s="212">
        <v>581</v>
      </c>
      <c r="S241" s="212">
        <v>51</v>
      </c>
      <c r="T241" s="212">
        <v>381</v>
      </c>
      <c r="U241" s="212">
        <v>40</v>
      </c>
      <c r="V241" s="212">
        <v>169</v>
      </c>
      <c r="W241" s="212">
        <v>29</v>
      </c>
      <c r="X241" s="212">
        <v>99</v>
      </c>
      <c r="Y241" s="212">
        <v>60</v>
      </c>
      <c r="Z241" s="212">
        <v>276</v>
      </c>
      <c r="AA241" s="239">
        <v>2514</v>
      </c>
      <c r="AB241" s="239">
        <v>425</v>
      </c>
      <c r="AC241" s="239">
        <v>2089</v>
      </c>
      <c r="AD241" s="299" t="s">
        <v>33</v>
      </c>
      <c r="AE241" s="299" t="s">
        <v>33</v>
      </c>
      <c r="AF241" s="299" t="s">
        <v>33</v>
      </c>
    </row>
    <row r="242" spans="1:32" ht="78" customHeight="1" thickBot="1">
      <c r="A242" s="190" t="s">
        <v>66</v>
      </c>
      <c r="B242" s="190" t="s">
        <v>844</v>
      </c>
      <c r="C242" s="190" t="s">
        <v>725</v>
      </c>
      <c r="D242" s="190"/>
      <c r="E242" s="190"/>
      <c r="F242" s="190"/>
      <c r="G242" s="190">
        <v>0</v>
      </c>
      <c r="H242" s="190">
        <v>0</v>
      </c>
      <c r="I242" s="212">
        <v>0</v>
      </c>
      <c r="J242" s="212">
        <v>0</v>
      </c>
      <c r="K242" s="212">
        <v>0</v>
      </c>
      <c r="L242" s="212">
        <v>0</v>
      </c>
      <c r="M242" s="212">
        <v>2</v>
      </c>
      <c r="N242" s="212">
        <v>1</v>
      </c>
      <c r="O242" s="212">
        <v>5</v>
      </c>
      <c r="P242" s="212">
        <v>9</v>
      </c>
      <c r="Q242" s="212">
        <v>0</v>
      </c>
      <c r="R242" s="212">
        <v>6</v>
      </c>
      <c r="S242" s="212">
        <v>0</v>
      </c>
      <c r="T242" s="212">
        <v>1</v>
      </c>
      <c r="U242" s="212">
        <v>0</v>
      </c>
      <c r="V242" s="212">
        <v>4</v>
      </c>
      <c r="W242" s="212">
        <v>2</v>
      </c>
      <c r="X242" s="212">
        <v>13</v>
      </c>
      <c r="Y242" s="212">
        <v>2</v>
      </c>
      <c r="Z242" s="212">
        <v>2</v>
      </c>
      <c r="AA242" s="239">
        <v>47</v>
      </c>
      <c r="AB242" s="239">
        <v>11</v>
      </c>
      <c r="AC242" s="239">
        <v>36</v>
      </c>
      <c r="AD242" s="299" t="s">
        <v>33</v>
      </c>
      <c r="AE242" s="299" t="s">
        <v>33</v>
      </c>
      <c r="AF242" s="299" t="s">
        <v>33</v>
      </c>
    </row>
    <row r="243" spans="1:32" ht="47.25" customHeight="1" thickBot="1">
      <c r="A243" s="190" t="s">
        <v>144</v>
      </c>
      <c r="B243" s="190" t="s">
        <v>845</v>
      </c>
      <c r="C243" s="190" t="s">
        <v>725</v>
      </c>
      <c r="D243" s="288"/>
      <c r="E243" s="288"/>
      <c r="F243" s="288"/>
      <c r="G243" s="190">
        <v>0</v>
      </c>
      <c r="H243" s="190">
        <v>0</v>
      </c>
      <c r="I243" s="212">
        <v>0</v>
      </c>
      <c r="J243" s="212">
        <v>0</v>
      </c>
      <c r="K243" s="212">
        <v>1982</v>
      </c>
      <c r="L243" s="212">
        <v>2011</v>
      </c>
      <c r="M243" s="301">
        <v>12148</v>
      </c>
      <c r="N243" s="301">
        <v>12603</v>
      </c>
      <c r="O243" s="301">
        <v>18332</v>
      </c>
      <c r="P243" s="301">
        <v>19058</v>
      </c>
      <c r="Q243" s="301">
        <v>25015</v>
      </c>
      <c r="R243" s="301">
        <v>27059</v>
      </c>
      <c r="S243" s="301">
        <v>7465</v>
      </c>
      <c r="T243" s="301">
        <v>8437</v>
      </c>
      <c r="U243" s="301">
        <v>5214</v>
      </c>
      <c r="V243" s="301">
        <v>5884</v>
      </c>
      <c r="W243" s="301">
        <v>34338</v>
      </c>
      <c r="X243" s="301">
        <v>33970</v>
      </c>
      <c r="Y243" s="301">
        <v>8554</v>
      </c>
      <c r="Z243" s="301">
        <v>8734</v>
      </c>
      <c r="AA243" s="239">
        <v>230804</v>
      </c>
      <c r="AB243" s="239">
        <v>113048</v>
      </c>
      <c r="AC243" s="239">
        <v>117756</v>
      </c>
      <c r="AD243" s="299" t="s">
        <v>33</v>
      </c>
      <c r="AE243" s="299" t="s">
        <v>33</v>
      </c>
      <c r="AF243" s="299" t="s">
        <v>33</v>
      </c>
    </row>
    <row r="244" spans="1:32" ht="94.5" customHeight="1" thickBot="1">
      <c r="A244" s="190" t="s">
        <v>846</v>
      </c>
      <c r="B244" s="190" t="s">
        <v>847</v>
      </c>
      <c r="C244" s="190" t="s">
        <v>725</v>
      </c>
      <c r="D244" s="190"/>
      <c r="E244" s="190"/>
      <c r="F244" s="190"/>
      <c r="G244" s="190">
        <v>0</v>
      </c>
      <c r="H244" s="190">
        <v>0</v>
      </c>
      <c r="I244" s="212">
        <v>0</v>
      </c>
      <c r="J244" s="212">
        <v>0</v>
      </c>
      <c r="K244" s="212">
        <v>9</v>
      </c>
      <c r="L244" s="212">
        <v>63</v>
      </c>
      <c r="M244" s="212">
        <v>64</v>
      </c>
      <c r="N244" s="212">
        <v>197</v>
      </c>
      <c r="O244" s="212">
        <v>123</v>
      </c>
      <c r="P244" s="212">
        <v>459</v>
      </c>
      <c r="Q244" s="212">
        <v>58</v>
      </c>
      <c r="R244" s="212">
        <v>258</v>
      </c>
      <c r="S244" s="212">
        <v>16</v>
      </c>
      <c r="T244" s="212">
        <v>140</v>
      </c>
      <c r="U244" s="212">
        <v>20</v>
      </c>
      <c r="V244" s="212">
        <v>183</v>
      </c>
      <c r="W244" s="212">
        <v>134</v>
      </c>
      <c r="X244" s="212">
        <v>543</v>
      </c>
      <c r="Y244" s="212">
        <v>69</v>
      </c>
      <c r="Z244" s="212">
        <v>235</v>
      </c>
      <c r="AA244" s="239">
        <v>2571</v>
      </c>
      <c r="AB244" s="239">
        <v>493</v>
      </c>
      <c r="AC244" s="239">
        <v>2078</v>
      </c>
      <c r="AD244" s="299" t="s">
        <v>33</v>
      </c>
      <c r="AE244" s="299" t="s">
        <v>33</v>
      </c>
      <c r="AF244" s="299" t="s">
        <v>33</v>
      </c>
    </row>
    <row r="245" spans="1:32" ht="29.25" customHeight="1" thickBot="1">
      <c r="A245" s="190" t="s">
        <v>848</v>
      </c>
      <c r="B245" s="190" t="s">
        <v>849</v>
      </c>
      <c r="C245" s="190" t="s">
        <v>725</v>
      </c>
      <c r="D245" s="190"/>
      <c r="E245" s="190"/>
      <c r="F245" s="190"/>
      <c r="G245" s="190">
        <v>0</v>
      </c>
      <c r="H245" s="190">
        <v>0</v>
      </c>
      <c r="I245" s="212">
        <v>0</v>
      </c>
      <c r="J245" s="212">
        <v>0</v>
      </c>
      <c r="K245" s="212">
        <v>36</v>
      </c>
      <c r="L245" s="212">
        <v>243</v>
      </c>
      <c r="M245" s="212">
        <v>246</v>
      </c>
      <c r="N245" s="212">
        <v>2162</v>
      </c>
      <c r="O245" s="212">
        <v>353</v>
      </c>
      <c r="P245" s="212">
        <v>2803</v>
      </c>
      <c r="Q245" s="212">
        <v>571</v>
      </c>
      <c r="R245" s="212">
        <v>3692</v>
      </c>
      <c r="S245" s="212">
        <v>318</v>
      </c>
      <c r="T245" s="212">
        <v>2475</v>
      </c>
      <c r="U245" s="212">
        <v>177</v>
      </c>
      <c r="V245" s="212">
        <v>1246</v>
      </c>
      <c r="W245" s="212">
        <v>145</v>
      </c>
      <c r="X245" s="212">
        <v>890</v>
      </c>
      <c r="Y245" s="212">
        <v>292</v>
      </c>
      <c r="Z245" s="212">
        <v>1701</v>
      </c>
      <c r="AA245" s="239">
        <v>17350</v>
      </c>
      <c r="AB245" s="239">
        <v>2138</v>
      </c>
      <c r="AC245" s="239">
        <v>15212</v>
      </c>
      <c r="AD245" s="299" t="s">
        <v>33</v>
      </c>
      <c r="AE245" s="299" t="s">
        <v>33</v>
      </c>
      <c r="AF245" s="299" t="s">
        <v>33</v>
      </c>
    </row>
    <row r="246" spans="1:32" ht="63.75" customHeight="1" thickBot="1">
      <c r="A246" s="190" t="s">
        <v>850</v>
      </c>
      <c r="B246" s="190" t="s">
        <v>851</v>
      </c>
      <c r="C246" s="190" t="s">
        <v>725</v>
      </c>
      <c r="D246" s="190"/>
      <c r="E246" s="190"/>
      <c r="F246" s="190"/>
      <c r="G246" s="190">
        <v>0</v>
      </c>
      <c r="H246" s="190">
        <v>0</v>
      </c>
      <c r="I246" s="212">
        <v>0</v>
      </c>
      <c r="J246" s="212">
        <v>0</v>
      </c>
      <c r="K246" s="212">
        <v>8</v>
      </c>
      <c r="L246" s="212">
        <v>8</v>
      </c>
      <c r="M246" s="212">
        <v>117</v>
      </c>
      <c r="N246" s="212">
        <v>132</v>
      </c>
      <c r="O246" s="212">
        <v>283</v>
      </c>
      <c r="P246" s="212">
        <v>306</v>
      </c>
      <c r="Q246" s="212">
        <v>350</v>
      </c>
      <c r="R246" s="212">
        <v>373</v>
      </c>
      <c r="S246" s="212">
        <v>234</v>
      </c>
      <c r="T246" s="212">
        <v>280</v>
      </c>
      <c r="U246" s="212">
        <v>177</v>
      </c>
      <c r="V246" s="212">
        <v>250</v>
      </c>
      <c r="W246" s="212">
        <v>1910</v>
      </c>
      <c r="X246" s="212">
        <v>1898</v>
      </c>
      <c r="Y246" s="212">
        <v>1916</v>
      </c>
      <c r="Z246" s="212">
        <v>2171</v>
      </c>
      <c r="AA246" s="239">
        <v>10413</v>
      </c>
      <c r="AB246" s="239">
        <v>4995</v>
      </c>
      <c r="AC246" s="239">
        <v>5418</v>
      </c>
      <c r="AD246" s="299" t="s">
        <v>33</v>
      </c>
      <c r="AE246" s="299" t="s">
        <v>33</v>
      </c>
      <c r="AF246" s="299" t="s">
        <v>33</v>
      </c>
    </row>
    <row r="247" spans="1:32" ht="32.25" customHeight="1" thickBot="1">
      <c r="A247" s="190" t="s">
        <v>852</v>
      </c>
      <c r="B247" s="190" t="s">
        <v>853</v>
      </c>
      <c r="C247" s="190" t="s">
        <v>725</v>
      </c>
      <c r="D247" s="211"/>
      <c r="E247" s="211"/>
      <c r="F247" s="211"/>
      <c r="G247" s="190">
        <v>0</v>
      </c>
      <c r="H247" s="190">
        <v>0</v>
      </c>
      <c r="I247" s="212">
        <v>0</v>
      </c>
      <c r="J247" s="212">
        <v>0</v>
      </c>
      <c r="K247" s="212">
        <v>56</v>
      </c>
      <c r="L247" s="212">
        <v>39</v>
      </c>
      <c r="M247" s="212">
        <v>824</v>
      </c>
      <c r="N247" s="212">
        <v>570</v>
      </c>
      <c r="O247" s="212">
        <v>1114</v>
      </c>
      <c r="P247" s="212">
        <v>708</v>
      </c>
      <c r="Q247" s="212">
        <v>938</v>
      </c>
      <c r="R247" s="212">
        <v>623</v>
      </c>
      <c r="S247" s="212">
        <v>453</v>
      </c>
      <c r="T247" s="212">
        <v>240</v>
      </c>
      <c r="U247" s="212">
        <v>233</v>
      </c>
      <c r="V247" s="212">
        <v>126</v>
      </c>
      <c r="W247" s="212">
        <v>1636</v>
      </c>
      <c r="X247" s="212">
        <v>959</v>
      </c>
      <c r="Y247" s="212">
        <v>289</v>
      </c>
      <c r="Z247" s="212">
        <v>185</v>
      </c>
      <c r="AA247" s="239">
        <v>8993</v>
      </c>
      <c r="AB247" s="239">
        <v>5543</v>
      </c>
      <c r="AC247" s="239">
        <v>3450</v>
      </c>
      <c r="AD247" s="299" t="s">
        <v>33</v>
      </c>
      <c r="AE247" s="299" t="s">
        <v>33</v>
      </c>
      <c r="AF247" s="299" t="s">
        <v>33</v>
      </c>
    </row>
    <row r="248" spans="1:32" ht="26.25" thickBot="1">
      <c r="A248" s="190" t="s">
        <v>130</v>
      </c>
      <c r="B248" s="190" t="s">
        <v>854</v>
      </c>
      <c r="C248" s="190" t="s">
        <v>725</v>
      </c>
      <c r="D248" s="190"/>
      <c r="E248" s="190"/>
      <c r="F248" s="190"/>
      <c r="G248" s="190">
        <v>0</v>
      </c>
      <c r="H248" s="190">
        <v>0</v>
      </c>
      <c r="I248" s="212">
        <v>0</v>
      </c>
      <c r="J248" s="212">
        <v>0</v>
      </c>
      <c r="K248" s="212">
        <v>2051</v>
      </c>
      <c r="L248" s="212">
        <v>2201</v>
      </c>
      <c r="M248" s="212">
        <v>9389</v>
      </c>
      <c r="N248" s="212">
        <v>10809</v>
      </c>
      <c r="O248" s="212">
        <v>13280</v>
      </c>
      <c r="P248" s="212">
        <v>15011</v>
      </c>
      <c r="Q248" s="212">
        <v>13977</v>
      </c>
      <c r="R248" s="212">
        <v>16890</v>
      </c>
      <c r="S248" s="212">
        <v>4137</v>
      </c>
      <c r="T248" s="212">
        <v>5424</v>
      </c>
      <c r="U248" s="212">
        <v>2064</v>
      </c>
      <c r="V248" s="212">
        <v>2932</v>
      </c>
      <c r="W248" s="212">
        <v>18443</v>
      </c>
      <c r="X248" s="212">
        <v>18727</v>
      </c>
      <c r="Y248" s="212">
        <v>2644</v>
      </c>
      <c r="Z248" s="212">
        <v>2903</v>
      </c>
      <c r="AA248" s="239">
        <v>140882</v>
      </c>
      <c r="AB248" s="239">
        <v>65985</v>
      </c>
      <c r="AC248" s="239">
        <v>74897</v>
      </c>
      <c r="AD248" s="299" t="s">
        <v>33</v>
      </c>
      <c r="AE248" s="299" t="s">
        <v>33</v>
      </c>
      <c r="AF248" s="299" t="s">
        <v>33</v>
      </c>
    </row>
    <row r="249" spans="1:32" ht="26.25" thickBot="1">
      <c r="A249" s="190" t="s">
        <v>136</v>
      </c>
      <c r="B249" s="190" t="s">
        <v>855</v>
      </c>
      <c r="C249" s="190" t="s">
        <v>725</v>
      </c>
      <c r="D249" s="190"/>
      <c r="E249" s="190"/>
      <c r="F249" s="190"/>
      <c r="G249" s="190">
        <v>0</v>
      </c>
      <c r="H249" s="190">
        <v>0</v>
      </c>
      <c r="I249" s="212">
        <v>0</v>
      </c>
      <c r="J249" s="212">
        <v>0</v>
      </c>
      <c r="K249" s="212">
        <v>3</v>
      </c>
      <c r="L249" s="212">
        <v>2</v>
      </c>
      <c r="M249" s="212">
        <v>30</v>
      </c>
      <c r="N249" s="212">
        <v>42</v>
      </c>
      <c r="O249" s="212">
        <v>36</v>
      </c>
      <c r="P249" s="212">
        <v>43</v>
      </c>
      <c r="Q249" s="212">
        <v>19</v>
      </c>
      <c r="R249" s="212">
        <v>24</v>
      </c>
      <c r="S249" s="212">
        <v>10</v>
      </c>
      <c r="T249" s="212">
        <v>13</v>
      </c>
      <c r="U249" s="212">
        <v>24</v>
      </c>
      <c r="V249" s="212">
        <v>43</v>
      </c>
      <c r="W249" s="212">
        <v>59</v>
      </c>
      <c r="X249" s="212">
        <v>56</v>
      </c>
      <c r="Y249" s="212">
        <v>7</v>
      </c>
      <c r="Z249" s="212">
        <v>6</v>
      </c>
      <c r="AA249" s="239">
        <v>417</v>
      </c>
      <c r="AB249" s="239">
        <v>188</v>
      </c>
      <c r="AC249" s="239">
        <v>229</v>
      </c>
      <c r="AD249" s="299" t="s">
        <v>33</v>
      </c>
      <c r="AE249" s="299" t="s">
        <v>33</v>
      </c>
      <c r="AF249" s="299" t="s">
        <v>33</v>
      </c>
    </row>
    <row r="250" spans="1:32" ht="29.25" thickBot="1">
      <c r="A250" s="190" t="s">
        <v>138</v>
      </c>
      <c r="B250" s="190" t="s">
        <v>864</v>
      </c>
      <c r="C250" s="190" t="s">
        <v>725</v>
      </c>
      <c r="D250" s="190"/>
      <c r="E250" s="190"/>
      <c r="F250" s="190"/>
      <c r="G250" s="190">
        <v>0</v>
      </c>
      <c r="H250" s="190">
        <v>0</v>
      </c>
      <c r="I250" s="212">
        <v>0</v>
      </c>
      <c r="J250" s="212">
        <v>0</v>
      </c>
      <c r="K250" s="212">
        <v>1859</v>
      </c>
      <c r="L250" s="212">
        <v>2023</v>
      </c>
      <c r="M250" s="212">
        <v>9293</v>
      </c>
      <c r="N250" s="212">
        <v>10686</v>
      </c>
      <c r="O250" s="212">
        <v>13216</v>
      </c>
      <c r="P250" s="212">
        <v>14910</v>
      </c>
      <c r="Q250" s="212">
        <v>13954</v>
      </c>
      <c r="R250" s="212">
        <v>16840</v>
      </c>
      <c r="S250" s="212">
        <v>4126</v>
      </c>
      <c r="T250" s="212">
        <v>5408</v>
      </c>
      <c r="U250" s="212">
        <v>2058</v>
      </c>
      <c r="V250" s="212">
        <v>2912</v>
      </c>
      <c r="W250" s="212">
        <v>18378</v>
      </c>
      <c r="X250" s="212">
        <v>18670</v>
      </c>
      <c r="Y250" s="212">
        <v>2682</v>
      </c>
      <c r="Z250" s="212">
        <v>2941</v>
      </c>
      <c r="AA250" s="239">
        <v>139956</v>
      </c>
      <c r="AB250" s="239">
        <v>65566</v>
      </c>
      <c r="AC250" s="239">
        <v>74390</v>
      </c>
      <c r="AD250" s="299" t="s">
        <v>33</v>
      </c>
      <c r="AE250" s="299" t="s">
        <v>33</v>
      </c>
      <c r="AF250" s="299" t="s">
        <v>33</v>
      </c>
    </row>
    <row r="251" spans="1:32" ht="63" customHeight="1" thickBot="1">
      <c r="A251" s="190" t="s">
        <v>124</v>
      </c>
      <c r="B251" s="190" t="s">
        <v>857</v>
      </c>
      <c r="C251" s="190" t="s">
        <v>725</v>
      </c>
      <c r="D251" s="565"/>
      <c r="E251" s="565"/>
      <c r="F251" s="565"/>
      <c r="G251" s="565">
        <v>0</v>
      </c>
      <c r="H251" s="565"/>
      <c r="I251" s="610">
        <v>0</v>
      </c>
      <c r="J251" s="610"/>
      <c r="K251" s="610">
        <v>10</v>
      </c>
      <c r="L251" s="610"/>
      <c r="M251" s="610">
        <v>33</v>
      </c>
      <c r="N251" s="610"/>
      <c r="O251" s="610">
        <v>47</v>
      </c>
      <c r="P251" s="610"/>
      <c r="Q251" s="610">
        <v>29</v>
      </c>
      <c r="R251" s="610"/>
      <c r="S251" s="610">
        <v>13</v>
      </c>
      <c r="T251" s="610"/>
      <c r="U251" s="610">
        <v>7</v>
      </c>
      <c r="V251" s="610"/>
      <c r="W251" s="610">
        <f>8-1</f>
        <v>7</v>
      </c>
      <c r="X251" s="610"/>
      <c r="Y251" s="603">
        <v>0</v>
      </c>
      <c r="Z251" s="604"/>
      <c r="AA251" s="606">
        <f>G251+I251+K251+M251+O251+Q251+S251+U251+W251</f>
        <v>146</v>
      </c>
      <c r="AB251" s="606"/>
      <c r="AC251" s="606"/>
      <c r="AD251" s="576" t="s">
        <v>33</v>
      </c>
      <c r="AE251" s="576"/>
      <c r="AF251" s="576"/>
    </row>
    <row r="252" spans="1:32" ht="60" customHeight="1" thickBot="1">
      <c r="A252" s="190" t="s">
        <v>858</v>
      </c>
      <c r="B252" s="190" t="s">
        <v>859</v>
      </c>
      <c r="C252" s="190" t="s">
        <v>725</v>
      </c>
      <c r="D252" s="565"/>
      <c r="E252" s="565"/>
      <c r="F252" s="565"/>
      <c r="G252" s="565">
        <v>0</v>
      </c>
      <c r="H252" s="565"/>
      <c r="I252" s="610">
        <v>0</v>
      </c>
      <c r="J252" s="610"/>
      <c r="K252" s="610">
        <v>1</v>
      </c>
      <c r="L252" s="610"/>
      <c r="M252" s="610">
        <v>1</v>
      </c>
      <c r="N252" s="610"/>
      <c r="O252" s="610">
        <v>5</v>
      </c>
      <c r="P252" s="610"/>
      <c r="Q252" s="610">
        <v>0</v>
      </c>
      <c r="R252" s="610"/>
      <c r="S252" s="610">
        <v>1</v>
      </c>
      <c r="T252" s="610"/>
      <c r="U252" s="610">
        <v>1</v>
      </c>
      <c r="V252" s="610"/>
      <c r="W252" s="610">
        <v>0</v>
      </c>
      <c r="X252" s="610"/>
      <c r="Y252" s="603">
        <v>0</v>
      </c>
      <c r="Z252" s="604"/>
      <c r="AA252" s="606">
        <f t="shared" ref="AA252:AA253" si="15">G252+I252+K252+M252+O252+Q252+S252+U252+W252</f>
        <v>9</v>
      </c>
      <c r="AB252" s="606"/>
      <c r="AC252" s="606"/>
      <c r="AD252" s="576" t="s">
        <v>33</v>
      </c>
      <c r="AE252" s="576"/>
      <c r="AF252" s="576"/>
    </row>
    <row r="253" spans="1:32" ht="63" customHeight="1" thickBot="1">
      <c r="A253" s="190" t="s">
        <v>860</v>
      </c>
      <c r="B253" s="190" t="s">
        <v>861</v>
      </c>
      <c r="C253" s="190" t="s">
        <v>725</v>
      </c>
      <c r="D253" s="565"/>
      <c r="E253" s="565"/>
      <c r="F253" s="565"/>
      <c r="G253" s="565">
        <v>0</v>
      </c>
      <c r="H253" s="565"/>
      <c r="I253" s="610">
        <v>0</v>
      </c>
      <c r="J253" s="610"/>
      <c r="K253" s="610">
        <v>2</v>
      </c>
      <c r="L253" s="610"/>
      <c r="M253" s="610">
        <v>10</v>
      </c>
      <c r="N253" s="610"/>
      <c r="O253" s="610">
        <v>5</v>
      </c>
      <c r="P253" s="610"/>
      <c r="Q253" s="610">
        <v>4</v>
      </c>
      <c r="R253" s="610"/>
      <c r="S253" s="610">
        <f>3-1</f>
        <v>2</v>
      </c>
      <c r="T253" s="610"/>
      <c r="U253" s="610">
        <v>0</v>
      </c>
      <c r="V253" s="610"/>
      <c r="W253" s="610">
        <v>0</v>
      </c>
      <c r="X253" s="610"/>
      <c r="Y253" s="603">
        <v>0</v>
      </c>
      <c r="Z253" s="604"/>
      <c r="AA253" s="606">
        <f t="shared" si="15"/>
        <v>23</v>
      </c>
      <c r="AB253" s="606"/>
      <c r="AC253" s="606"/>
      <c r="AD253" s="576" t="s">
        <v>33</v>
      </c>
      <c r="AE253" s="576"/>
      <c r="AF253" s="576"/>
    </row>
    <row r="254" spans="1:32" ht="69" customHeight="1" thickBot="1">
      <c r="A254" s="190" t="s">
        <v>150</v>
      </c>
      <c r="B254" s="190" t="s">
        <v>862</v>
      </c>
      <c r="C254" s="190" t="s">
        <v>725</v>
      </c>
      <c r="D254" s="565"/>
      <c r="E254" s="565"/>
      <c r="F254" s="565"/>
      <c r="G254" s="565">
        <v>0</v>
      </c>
      <c r="H254" s="565"/>
      <c r="I254" s="610">
        <v>0</v>
      </c>
      <c r="J254" s="610"/>
      <c r="K254" s="610">
        <v>0</v>
      </c>
      <c r="L254" s="610"/>
      <c r="M254" s="610">
        <v>0</v>
      </c>
      <c r="N254" s="610"/>
      <c r="O254" s="610">
        <v>0</v>
      </c>
      <c r="P254" s="610"/>
      <c r="Q254" s="610">
        <v>1</v>
      </c>
      <c r="R254" s="610"/>
      <c r="S254" s="610">
        <v>2</v>
      </c>
      <c r="T254" s="610"/>
      <c r="U254" s="610">
        <v>0</v>
      </c>
      <c r="V254" s="610"/>
      <c r="W254" s="610">
        <v>0</v>
      </c>
      <c r="X254" s="610"/>
      <c r="Y254" s="603">
        <v>1</v>
      </c>
      <c r="Z254" s="604"/>
      <c r="AA254" s="606">
        <v>4</v>
      </c>
      <c r="AB254" s="606"/>
      <c r="AC254" s="606"/>
      <c r="AD254" s="576" t="s">
        <v>33</v>
      </c>
      <c r="AE254" s="576"/>
      <c r="AF254" s="576"/>
    </row>
    <row r="255" spans="1:32" s="132" customFormat="1" ht="16.5" customHeight="1" thickBot="1">
      <c r="A255" s="607" t="s">
        <v>863</v>
      </c>
      <c r="B255" s="608"/>
      <c r="C255" s="238"/>
      <c r="D255" s="568"/>
      <c r="E255" s="568"/>
      <c r="F255" s="568"/>
      <c r="G255" s="211">
        <v>0</v>
      </c>
      <c r="H255" s="211">
        <v>0</v>
      </c>
      <c r="I255" s="211">
        <f t="shared" ref="I255:AC255" si="16">SUM(I235,I237,I239)</f>
        <v>0</v>
      </c>
      <c r="J255" s="211">
        <f t="shared" si="16"/>
        <v>0</v>
      </c>
      <c r="K255" s="252">
        <f t="shared" si="16"/>
        <v>2436</v>
      </c>
      <c r="L255" s="252">
        <f t="shared" si="16"/>
        <v>2727</v>
      </c>
      <c r="M255" s="252">
        <f t="shared" si="16"/>
        <v>14606</v>
      </c>
      <c r="N255" s="252">
        <f t="shared" si="16"/>
        <v>16826</v>
      </c>
      <c r="O255" s="252">
        <f t="shared" si="16"/>
        <v>20047</v>
      </c>
      <c r="P255" s="252">
        <f t="shared" si="16"/>
        <v>23410</v>
      </c>
      <c r="Q255" s="252">
        <f t="shared" si="16"/>
        <v>26260</v>
      </c>
      <c r="R255" s="252">
        <f t="shared" si="16"/>
        <v>31586</v>
      </c>
      <c r="S255" s="252">
        <f t="shared" si="16"/>
        <v>9830</v>
      </c>
      <c r="T255" s="252">
        <f t="shared" si="16"/>
        <v>12880</v>
      </c>
      <c r="U255" s="252">
        <f t="shared" si="16"/>
        <v>6055</v>
      </c>
      <c r="V255" s="252">
        <f t="shared" si="16"/>
        <v>7862</v>
      </c>
      <c r="W255" s="252">
        <f t="shared" si="16"/>
        <v>35129</v>
      </c>
      <c r="X255" s="252">
        <f t="shared" si="16"/>
        <v>35822</v>
      </c>
      <c r="Y255" s="211">
        <f t="shared" si="16"/>
        <v>9250</v>
      </c>
      <c r="Z255" s="211">
        <f t="shared" si="16"/>
        <v>11005</v>
      </c>
      <c r="AA255" s="252">
        <f t="shared" si="16"/>
        <v>265731</v>
      </c>
      <c r="AB255" s="252">
        <f t="shared" si="16"/>
        <v>123613</v>
      </c>
      <c r="AC255" s="252">
        <f t="shared" si="16"/>
        <v>142118</v>
      </c>
      <c r="AD255" s="568"/>
      <c r="AE255" s="568"/>
      <c r="AF255" s="568"/>
    </row>
    <row r="256" spans="1:32" ht="19.5" customHeight="1" thickBot="1">
      <c r="G256" s="4"/>
      <c r="H256" s="4"/>
      <c r="I256" s="273"/>
      <c r="J256" s="273"/>
      <c r="K256" s="273"/>
      <c r="L256" s="273"/>
      <c r="M256" s="273"/>
      <c r="N256" s="273"/>
      <c r="O256" s="309"/>
      <c r="P256" s="272"/>
      <c r="Q256" s="273"/>
      <c r="R256" s="273"/>
      <c r="T256" s="273"/>
      <c r="V256" s="273"/>
      <c r="AA256" s="307"/>
      <c r="AB256" s="68"/>
      <c r="AC256" s="68"/>
      <c r="AD256" s="4"/>
      <c r="AE256" s="308"/>
      <c r="AF256" s="273"/>
    </row>
    <row r="257" spans="1:32" ht="16.5" thickBot="1">
      <c r="A257" s="234" t="s">
        <v>1</v>
      </c>
      <c r="B257" s="569" t="s">
        <v>763</v>
      </c>
      <c r="C257" s="570"/>
      <c r="D257" s="570"/>
      <c r="E257" s="570"/>
      <c r="F257" s="570"/>
      <c r="G257" s="570"/>
      <c r="H257" s="570"/>
      <c r="I257" s="570"/>
      <c r="J257" s="570"/>
      <c r="K257" s="570"/>
      <c r="L257" s="571"/>
      <c r="AA257" s="310"/>
    </row>
    <row r="258" spans="1:32" ht="54" customHeight="1" thickBot="1">
      <c r="A258" s="190" t="s">
        <v>4</v>
      </c>
      <c r="B258" s="543" t="s">
        <v>765</v>
      </c>
      <c r="C258" s="548"/>
      <c r="D258" s="548"/>
      <c r="E258" s="548"/>
      <c r="F258" s="548"/>
      <c r="G258" s="548"/>
      <c r="H258" s="548"/>
      <c r="I258" s="548"/>
      <c r="J258" s="548"/>
      <c r="K258" s="548"/>
      <c r="L258" s="549"/>
      <c r="R258" s="257" t="s">
        <v>261</v>
      </c>
    </row>
    <row r="259" spans="1:32" ht="13.5" thickBot="1"/>
    <row r="260" spans="1:32" s="134" customFormat="1" ht="39" customHeight="1" thickBot="1">
      <c r="A260" s="192" t="s">
        <v>832</v>
      </c>
      <c r="B260" s="192" t="s">
        <v>833</v>
      </c>
      <c r="C260" s="192" t="s">
        <v>190</v>
      </c>
      <c r="D260" s="550" t="s">
        <v>834</v>
      </c>
      <c r="E260" s="550"/>
      <c r="F260" s="550"/>
      <c r="G260" s="550" t="s">
        <v>13</v>
      </c>
      <c r="H260" s="550"/>
      <c r="I260" s="609" t="s">
        <v>14</v>
      </c>
      <c r="J260" s="609"/>
      <c r="K260" s="609" t="s">
        <v>15</v>
      </c>
      <c r="L260" s="609"/>
      <c r="M260" s="609" t="s">
        <v>16</v>
      </c>
      <c r="N260" s="609"/>
      <c r="O260" s="609" t="s">
        <v>17</v>
      </c>
      <c r="P260" s="609"/>
      <c r="Q260" s="609" t="s">
        <v>18</v>
      </c>
      <c r="R260" s="609"/>
      <c r="S260" s="609" t="s">
        <v>19</v>
      </c>
      <c r="T260" s="609"/>
      <c r="U260" s="609" t="s">
        <v>20</v>
      </c>
      <c r="V260" s="609"/>
      <c r="W260" s="609" t="s">
        <v>21</v>
      </c>
      <c r="X260" s="609"/>
      <c r="Y260" s="609" t="s">
        <v>22</v>
      </c>
      <c r="Z260" s="609"/>
      <c r="AA260" s="609" t="s">
        <v>720</v>
      </c>
      <c r="AB260" s="609"/>
      <c r="AC260" s="609"/>
      <c r="AD260" s="550" t="s">
        <v>835</v>
      </c>
      <c r="AE260" s="550"/>
      <c r="AF260" s="550"/>
    </row>
    <row r="261" spans="1:32" ht="13.5" thickBot="1">
      <c r="A261" s="565"/>
      <c r="B261" s="565"/>
      <c r="C261" s="565"/>
      <c r="D261" s="190"/>
      <c r="E261" s="190"/>
      <c r="F261" s="190"/>
      <c r="G261" s="559" t="s">
        <v>722</v>
      </c>
      <c r="H261" s="560"/>
      <c r="I261" s="560"/>
      <c r="J261" s="560"/>
      <c r="K261" s="560"/>
      <c r="L261" s="560"/>
      <c r="M261" s="560"/>
      <c r="N261" s="560"/>
      <c r="O261" s="560"/>
      <c r="P261" s="560"/>
      <c r="Q261" s="560"/>
      <c r="R261" s="560"/>
      <c r="S261" s="560"/>
      <c r="T261" s="560"/>
      <c r="U261" s="560"/>
      <c r="V261" s="560"/>
      <c r="W261" s="560"/>
      <c r="X261" s="560"/>
      <c r="Y261" s="560"/>
      <c r="Z261" s="561"/>
      <c r="AA261" s="239"/>
      <c r="AB261" s="239"/>
      <c r="AC261" s="239"/>
      <c r="AD261" s="190"/>
      <c r="AE261" s="190"/>
      <c r="AF261" s="190"/>
    </row>
    <row r="262" spans="1:32" s="129" customFormat="1" ht="20.25" customHeight="1" thickBot="1">
      <c r="A262" s="565"/>
      <c r="B262" s="565"/>
      <c r="C262" s="565"/>
      <c r="D262" s="176" t="s">
        <v>26</v>
      </c>
      <c r="E262" s="176" t="s">
        <v>24</v>
      </c>
      <c r="F262" s="176" t="s">
        <v>25</v>
      </c>
      <c r="G262" s="176" t="s">
        <v>24</v>
      </c>
      <c r="H262" s="176" t="s">
        <v>25</v>
      </c>
      <c r="I262" s="211" t="s">
        <v>24</v>
      </c>
      <c r="J262" s="211" t="s">
        <v>25</v>
      </c>
      <c r="K262" s="211" t="s">
        <v>24</v>
      </c>
      <c r="L262" s="211" t="s">
        <v>25</v>
      </c>
      <c r="M262" s="211" t="s">
        <v>24</v>
      </c>
      <c r="N262" s="211" t="s">
        <v>25</v>
      </c>
      <c r="O262" s="211" t="s">
        <v>24</v>
      </c>
      <c r="P262" s="211" t="s">
        <v>25</v>
      </c>
      <c r="Q262" s="211" t="s">
        <v>24</v>
      </c>
      <c r="R262" s="211" t="s">
        <v>25</v>
      </c>
      <c r="S262" s="211" t="s">
        <v>24</v>
      </c>
      <c r="T262" s="211" t="s">
        <v>25</v>
      </c>
      <c r="U262" s="211" t="s">
        <v>24</v>
      </c>
      <c r="V262" s="211" t="s">
        <v>25</v>
      </c>
      <c r="W262" s="211" t="s">
        <v>24</v>
      </c>
      <c r="X262" s="211" t="s">
        <v>25</v>
      </c>
      <c r="Y262" s="211" t="s">
        <v>24</v>
      </c>
      <c r="Z262" s="211" t="s">
        <v>25</v>
      </c>
      <c r="AA262" s="252" t="s">
        <v>26</v>
      </c>
      <c r="AB262" s="252" t="s">
        <v>24</v>
      </c>
      <c r="AC262" s="252" t="s">
        <v>25</v>
      </c>
      <c r="AD262" s="176" t="s">
        <v>26</v>
      </c>
      <c r="AE262" s="176" t="s">
        <v>24</v>
      </c>
      <c r="AF262" s="176" t="s">
        <v>25</v>
      </c>
    </row>
    <row r="263" spans="1:32" ht="26.25" thickBot="1">
      <c r="A263" s="190" t="s">
        <v>42</v>
      </c>
      <c r="B263" s="190" t="s">
        <v>836</v>
      </c>
      <c r="C263" s="190" t="s">
        <v>725</v>
      </c>
      <c r="D263" s="190"/>
      <c r="E263" s="190"/>
      <c r="F263" s="190"/>
      <c r="G263" s="190">
        <v>0</v>
      </c>
      <c r="H263" s="190">
        <v>0</v>
      </c>
      <c r="I263" s="212">
        <v>0</v>
      </c>
      <c r="J263" s="212">
        <v>0</v>
      </c>
      <c r="K263" s="212">
        <v>0</v>
      </c>
      <c r="L263" s="212">
        <v>0</v>
      </c>
      <c r="M263" s="212">
        <v>954</v>
      </c>
      <c r="N263" s="212">
        <v>1936</v>
      </c>
      <c r="O263" s="212">
        <v>464</v>
      </c>
      <c r="P263" s="212">
        <v>924</v>
      </c>
      <c r="Q263" s="212">
        <v>193</v>
      </c>
      <c r="R263" s="212">
        <v>615</v>
      </c>
      <c r="S263" s="212">
        <v>123</v>
      </c>
      <c r="T263" s="212">
        <v>222</v>
      </c>
      <c r="U263" s="212">
        <v>33</v>
      </c>
      <c r="V263" s="212">
        <v>49</v>
      </c>
      <c r="W263" s="212">
        <v>0</v>
      </c>
      <c r="X263" s="212">
        <v>0</v>
      </c>
      <c r="Y263" s="212">
        <v>32</v>
      </c>
      <c r="Z263" s="212">
        <v>239</v>
      </c>
      <c r="AA263" s="239">
        <v>5784</v>
      </c>
      <c r="AB263" s="239">
        <v>1799</v>
      </c>
      <c r="AC263" s="239">
        <v>3985</v>
      </c>
      <c r="AD263" s="299" t="s">
        <v>33</v>
      </c>
      <c r="AE263" s="299" t="s">
        <v>33</v>
      </c>
      <c r="AF263" s="299" t="s">
        <v>33</v>
      </c>
    </row>
    <row r="264" spans="1:32" ht="26.25" thickBot="1">
      <c r="A264" s="190" t="s">
        <v>45</v>
      </c>
      <c r="B264" s="190" t="s">
        <v>837</v>
      </c>
      <c r="C264" s="190" t="s">
        <v>725</v>
      </c>
      <c r="D264" s="190"/>
      <c r="E264" s="190"/>
      <c r="F264" s="190"/>
      <c r="G264" s="190">
        <v>0</v>
      </c>
      <c r="H264" s="190">
        <v>0</v>
      </c>
      <c r="I264" s="212">
        <v>0</v>
      </c>
      <c r="J264" s="212">
        <v>0</v>
      </c>
      <c r="K264" s="212">
        <v>0</v>
      </c>
      <c r="L264" s="212">
        <v>0</v>
      </c>
      <c r="M264" s="212">
        <v>238</v>
      </c>
      <c r="N264" s="212">
        <v>579</v>
      </c>
      <c r="O264" s="212">
        <v>109</v>
      </c>
      <c r="P264" s="212">
        <v>195</v>
      </c>
      <c r="Q264" s="212">
        <v>22</v>
      </c>
      <c r="R264" s="212">
        <v>91</v>
      </c>
      <c r="S264" s="212">
        <v>6</v>
      </c>
      <c r="T264" s="212">
        <v>15</v>
      </c>
      <c r="U264" s="212">
        <v>1</v>
      </c>
      <c r="V264" s="212">
        <v>3</v>
      </c>
      <c r="W264" s="212">
        <v>0</v>
      </c>
      <c r="X264" s="212">
        <v>0</v>
      </c>
      <c r="Y264" s="212">
        <v>8</v>
      </c>
      <c r="Z264" s="212">
        <v>84</v>
      </c>
      <c r="AA264" s="239">
        <v>1351</v>
      </c>
      <c r="AB264" s="239">
        <v>384</v>
      </c>
      <c r="AC264" s="239">
        <v>967</v>
      </c>
      <c r="AD264" s="299" t="s">
        <v>33</v>
      </c>
      <c r="AE264" s="299" t="s">
        <v>33</v>
      </c>
      <c r="AF264" s="299" t="s">
        <v>33</v>
      </c>
    </row>
    <row r="265" spans="1:32" ht="26.25" thickBot="1">
      <c r="A265" s="190" t="s">
        <v>63</v>
      </c>
      <c r="B265" s="190" t="s">
        <v>838</v>
      </c>
      <c r="C265" s="190" t="s">
        <v>725</v>
      </c>
      <c r="D265" s="190"/>
      <c r="E265" s="190"/>
      <c r="F265" s="190"/>
      <c r="G265" s="190">
        <v>0</v>
      </c>
      <c r="H265" s="190">
        <v>0</v>
      </c>
      <c r="I265" s="212">
        <v>0</v>
      </c>
      <c r="J265" s="212">
        <v>0</v>
      </c>
      <c r="K265" s="212">
        <v>0</v>
      </c>
      <c r="L265" s="212">
        <v>0</v>
      </c>
      <c r="M265" s="212">
        <v>1280</v>
      </c>
      <c r="N265" s="212">
        <v>3092</v>
      </c>
      <c r="O265" s="212">
        <v>674</v>
      </c>
      <c r="P265" s="212">
        <v>1895</v>
      </c>
      <c r="Q265" s="212">
        <v>552</v>
      </c>
      <c r="R265" s="212">
        <v>1522</v>
      </c>
      <c r="S265" s="212">
        <v>40</v>
      </c>
      <c r="T265" s="212">
        <v>103</v>
      </c>
      <c r="U265" s="212">
        <v>16</v>
      </c>
      <c r="V265" s="212">
        <v>59</v>
      </c>
      <c r="W265" s="212">
        <v>0</v>
      </c>
      <c r="X265" s="212">
        <v>0</v>
      </c>
      <c r="Y265" s="212">
        <v>8</v>
      </c>
      <c r="Z265" s="212">
        <v>38</v>
      </c>
      <c r="AA265" s="239">
        <v>9279</v>
      </c>
      <c r="AB265" s="239">
        <v>2570</v>
      </c>
      <c r="AC265" s="239">
        <v>6709</v>
      </c>
      <c r="AD265" s="299" t="s">
        <v>33</v>
      </c>
      <c r="AE265" s="299" t="s">
        <v>33</v>
      </c>
      <c r="AF265" s="299" t="s">
        <v>33</v>
      </c>
    </row>
    <row r="266" spans="1:32" ht="39" thickBot="1">
      <c r="A266" s="190" t="s">
        <v>47</v>
      </c>
      <c r="B266" s="190" t="s">
        <v>839</v>
      </c>
      <c r="C266" s="190" t="s">
        <v>725</v>
      </c>
      <c r="D266" s="190"/>
      <c r="E266" s="190"/>
      <c r="F266" s="190"/>
      <c r="G266" s="190">
        <v>0</v>
      </c>
      <c r="H266" s="190">
        <v>0</v>
      </c>
      <c r="I266" s="212">
        <v>0</v>
      </c>
      <c r="J266" s="212">
        <v>0</v>
      </c>
      <c r="K266" s="212">
        <v>0</v>
      </c>
      <c r="L266" s="212">
        <v>0</v>
      </c>
      <c r="M266" s="212">
        <v>663</v>
      </c>
      <c r="N266" s="212">
        <v>1523</v>
      </c>
      <c r="O266" s="212">
        <v>76</v>
      </c>
      <c r="P266" s="212">
        <v>243</v>
      </c>
      <c r="Q266" s="212">
        <v>44</v>
      </c>
      <c r="R266" s="212">
        <v>112</v>
      </c>
      <c r="S266" s="212">
        <v>36</v>
      </c>
      <c r="T266" s="212">
        <v>97</v>
      </c>
      <c r="U266" s="212">
        <v>14</v>
      </c>
      <c r="V266" s="212">
        <v>53</v>
      </c>
      <c r="W266" s="212">
        <v>0</v>
      </c>
      <c r="X266" s="212">
        <v>0</v>
      </c>
      <c r="Y266" s="212">
        <v>0</v>
      </c>
      <c r="Z266" s="212">
        <v>0</v>
      </c>
      <c r="AA266" s="239">
        <v>2861</v>
      </c>
      <c r="AB266" s="239">
        <v>833</v>
      </c>
      <c r="AC266" s="239">
        <v>2028</v>
      </c>
      <c r="AD266" s="299" t="s">
        <v>33</v>
      </c>
      <c r="AE266" s="299" t="s">
        <v>33</v>
      </c>
      <c r="AF266" s="299" t="s">
        <v>33</v>
      </c>
    </row>
    <row r="267" spans="1:32" ht="39" thickBot="1">
      <c r="A267" s="190" t="s">
        <v>840</v>
      </c>
      <c r="B267" s="190" t="s">
        <v>841</v>
      </c>
      <c r="C267" s="190" t="s">
        <v>725</v>
      </c>
      <c r="D267" s="190"/>
      <c r="E267" s="190"/>
      <c r="F267" s="190"/>
      <c r="G267" s="190">
        <v>0</v>
      </c>
      <c r="H267" s="190">
        <v>0</v>
      </c>
      <c r="I267" s="212">
        <v>0</v>
      </c>
      <c r="J267" s="212">
        <v>0</v>
      </c>
      <c r="K267" s="212">
        <v>0</v>
      </c>
      <c r="L267" s="212">
        <v>0</v>
      </c>
      <c r="M267" s="212">
        <v>1224</v>
      </c>
      <c r="N267" s="212">
        <v>2761</v>
      </c>
      <c r="O267" s="212">
        <v>594</v>
      </c>
      <c r="P267" s="212">
        <v>1507</v>
      </c>
      <c r="Q267" s="212">
        <v>547</v>
      </c>
      <c r="R267" s="212">
        <v>1567</v>
      </c>
      <c r="S267" s="212">
        <v>202</v>
      </c>
      <c r="T267" s="212">
        <v>227</v>
      </c>
      <c r="U267" s="212">
        <v>84</v>
      </c>
      <c r="V267" s="212">
        <v>113</v>
      </c>
      <c r="W267" s="212">
        <v>0</v>
      </c>
      <c r="X267" s="212">
        <v>0</v>
      </c>
      <c r="Y267" s="212">
        <v>40</v>
      </c>
      <c r="Z267" s="212">
        <v>188</v>
      </c>
      <c r="AA267" s="239">
        <v>9054</v>
      </c>
      <c r="AB267" s="239">
        <v>2691</v>
      </c>
      <c r="AC267" s="239">
        <v>6363</v>
      </c>
      <c r="AD267" s="299" t="s">
        <v>33</v>
      </c>
      <c r="AE267" s="299" t="s">
        <v>33</v>
      </c>
      <c r="AF267" s="299" t="s">
        <v>33</v>
      </c>
    </row>
    <row r="268" spans="1:32" ht="26.25" thickBot="1">
      <c r="A268" s="190" t="s">
        <v>49</v>
      </c>
      <c r="B268" s="190" t="s">
        <v>842</v>
      </c>
      <c r="C268" s="190" t="s">
        <v>725</v>
      </c>
      <c r="D268" s="190"/>
      <c r="E268" s="190"/>
      <c r="F268" s="190"/>
      <c r="G268" s="190">
        <v>0</v>
      </c>
      <c r="H268" s="190">
        <v>0</v>
      </c>
      <c r="I268" s="212">
        <v>0</v>
      </c>
      <c r="J268" s="212">
        <v>0</v>
      </c>
      <c r="K268" s="212">
        <v>0</v>
      </c>
      <c r="L268" s="212">
        <v>0</v>
      </c>
      <c r="M268" s="212">
        <v>204</v>
      </c>
      <c r="N268" s="212">
        <v>373</v>
      </c>
      <c r="O268" s="212">
        <v>74</v>
      </c>
      <c r="P268" s="212">
        <v>128</v>
      </c>
      <c r="Q268" s="212">
        <v>89</v>
      </c>
      <c r="R268" s="212">
        <v>167</v>
      </c>
      <c r="S268" s="212">
        <v>60</v>
      </c>
      <c r="T268" s="212">
        <v>74</v>
      </c>
      <c r="U268" s="212">
        <v>24</v>
      </c>
      <c r="V268" s="212">
        <v>37</v>
      </c>
      <c r="W268" s="212">
        <v>0</v>
      </c>
      <c r="X268" s="212">
        <v>0</v>
      </c>
      <c r="Y268" s="212">
        <v>13</v>
      </c>
      <c r="Z268" s="212">
        <v>21</v>
      </c>
      <c r="AA268" s="239">
        <v>1264</v>
      </c>
      <c r="AB268" s="239">
        <v>464</v>
      </c>
      <c r="AC268" s="239">
        <v>800</v>
      </c>
      <c r="AD268" s="299" t="s">
        <v>33</v>
      </c>
      <c r="AE268" s="299" t="s">
        <v>33</v>
      </c>
      <c r="AF268" s="299" t="s">
        <v>33</v>
      </c>
    </row>
    <row r="269" spans="1:32" ht="26.25" thickBot="1">
      <c r="A269" s="190" t="s">
        <v>65</v>
      </c>
      <c r="B269" s="190" t="s">
        <v>843</v>
      </c>
      <c r="C269" s="190" t="s">
        <v>725</v>
      </c>
      <c r="D269" s="190"/>
      <c r="E269" s="190"/>
      <c r="F269" s="190"/>
      <c r="G269" s="190">
        <v>0</v>
      </c>
      <c r="H269" s="190">
        <v>0</v>
      </c>
      <c r="I269" s="212">
        <v>0</v>
      </c>
      <c r="J269" s="212">
        <v>0</v>
      </c>
      <c r="K269" s="212">
        <v>0</v>
      </c>
      <c r="L269" s="212">
        <v>0</v>
      </c>
      <c r="M269" s="212">
        <v>1587</v>
      </c>
      <c r="N269" s="212">
        <v>3718</v>
      </c>
      <c r="O269" s="212">
        <v>820</v>
      </c>
      <c r="P269" s="212">
        <v>2192</v>
      </c>
      <c r="Q269" s="212">
        <v>613</v>
      </c>
      <c r="R269" s="212">
        <v>1786</v>
      </c>
      <c r="S269" s="212">
        <v>61</v>
      </c>
      <c r="T269" s="212">
        <v>193</v>
      </c>
      <c r="U269" s="212">
        <v>26</v>
      </c>
      <c r="V269" s="212">
        <v>76</v>
      </c>
      <c r="W269" s="212">
        <v>0</v>
      </c>
      <c r="X269" s="212">
        <v>0</v>
      </c>
      <c r="Y269" s="212">
        <v>19</v>
      </c>
      <c r="Z269" s="212">
        <v>78</v>
      </c>
      <c r="AA269" s="239">
        <v>11169</v>
      </c>
      <c r="AB269" s="239">
        <v>3126</v>
      </c>
      <c r="AC269" s="239">
        <v>8043</v>
      </c>
      <c r="AD269" s="299" t="s">
        <v>33</v>
      </c>
      <c r="AE269" s="299" t="s">
        <v>33</v>
      </c>
      <c r="AF269" s="299" t="s">
        <v>33</v>
      </c>
    </row>
    <row r="270" spans="1:32" ht="72.75" customHeight="1" thickBot="1">
      <c r="A270" s="190" t="s">
        <v>66</v>
      </c>
      <c r="B270" s="190" t="s">
        <v>844</v>
      </c>
      <c r="C270" s="190" t="s">
        <v>725</v>
      </c>
      <c r="D270" s="190"/>
      <c r="E270" s="190"/>
      <c r="F270" s="190"/>
      <c r="G270" s="190">
        <v>0</v>
      </c>
      <c r="H270" s="190">
        <v>0</v>
      </c>
      <c r="I270" s="212">
        <v>0</v>
      </c>
      <c r="J270" s="212">
        <v>0</v>
      </c>
      <c r="K270" s="212">
        <v>0</v>
      </c>
      <c r="L270" s="212">
        <v>0</v>
      </c>
      <c r="M270" s="212">
        <v>776</v>
      </c>
      <c r="N270" s="212">
        <v>1851</v>
      </c>
      <c r="O270" s="212">
        <v>204</v>
      </c>
      <c r="P270" s="212">
        <v>483</v>
      </c>
      <c r="Q270" s="212">
        <v>101</v>
      </c>
      <c r="R270" s="212">
        <v>236</v>
      </c>
      <c r="S270" s="212">
        <v>49</v>
      </c>
      <c r="T270" s="212">
        <v>156</v>
      </c>
      <c r="U270" s="212">
        <v>16</v>
      </c>
      <c r="V270" s="212">
        <v>53</v>
      </c>
      <c r="W270" s="212">
        <v>0</v>
      </c>
      <c r="X270" s="212">
        <v>0</v>
      </c>
      <c r="Y270" s="212">
        <v>10</v>
      </c>
      <c r="Z270" s="212">
        <v>39</v>
      </c>
      <c r="AA270" s="239">
        <v>3974</v>
      </c>
      <c r="AB270" s="239">
        <v>1156</v>
      </c>
      <c r="AC270" s="239">
        <v>2818</v>
      </c>
      <c r="AD270" s="299" t="s">
        <v>33</v>
      </c>
      <c r="AE270" s="299" t="s">
        <v>33</v>
      </c>
      <c r="AF270" s="299" t="s">
        <v>33</v>
      </c>
    </row>
    <row r="271" spans="1:32" ht="45" customHeight="1" thickBot="1">
      <c r="A271" s="190" t="s">
        <v>144</v>
      </c>
      <c r="B271" s="190" t="s">
        <v>845</v>
      </c>
      <c r="C271" s="190" t="s">
        <v>725</v>
      </c>
      <c r="D271" s="288"/>
      <c r="E271" s="288"/>
      <c r="F271" s="288"/>
      <c r="G271" s="190">
        <v>0</v>
      </c>
      <c r="H271" s="190">
        <v>0</v>
      </c>
      <c r="I271" s="212">
        <v>0</v>
      </c>
      <c r="J271" s="212">
        <v>0</v>
      </c>
      <c r="K271" s="212">
        <v>0</v>
      </c>
      <c r="L271" s="212">
        <v>0</v>
      </c>
      <c r="M271" s="301">
        <v>700</v>
      </c>
      <c r="N271" s="301">
        <v>1025</v>
      </c>
      <c r="O271" s="301">
        <v>308</v>
      </c>
      <c r="P271" s="301">
        <v>431</v>
      </c>
      <c r="Q271" s="301">
        <v>125</v>
      </c>
      <c r="R271" s="301">
        <v>218</v>
      </c>
      <c r="S271" s="301">
        <v>42</v>
      </c>
      <c r="T271" s="301">
        <v>50</v>
      </c>
      <c r="U271" s="301">
        <v>3</v>
      </c>
      <c r="V271" s="301">
        <v>1</v>
      </c>
      <c r="W271" s="301">
        <v>0</v>
      </c>
      <c r="X271" s="301">
        <v>0</v>
      </c>
      <c r="Y271" s="301">
        <v>13</v>
      </c>
      <c r="Z271" s="301">
        <v>42</v>
      </c>
      <c r="AA271" s="239">
        <v>2958</v>
      </c>
      <c r="AB271" s="239">
        <v>1191</v>
      </c>
      <c r="AC271" s="239">
        <v>1767</v>
      </c>
      <c r="AD271" s="299" t="s">
        <v>33</v>
      </c>
      <c r="AE271" s="299" t="s">
        <v>33</v>
      </c>
      <c r="AF271" s="299" t="s">
        <v>33</v>
      </c>
    </row>
    <row r="272" spans="1:32" ht="99" customHeight="1" thickBot="1">
      <c r="A272" s="190" t="s">
        <v>846</v>
      </c>
      <c r="B272" s="190" t="s">
        <v>847</v>
      </c>
      <c r="C272" s="190" t="s">
        <v>725</v>
      </c>
      <c r="D272" s="190"/>
      <c r="E272" s="190"/>
      <c r="F272" s="190"/>
      <c r="G272" s="190">
        <v>0</v>
      </c>
      <c r="H272" s="190">
        <v>0</v>
      </c>
      <c r="I272" s="212">
        <v>0</v>
      </c>
      <c r="J272" s="212">
        <v>0</v>
      </c>
      <c r="K272" s="212">
        <v>0</v>
      </c>
      <c r="L272" s="212">
        <v>0</v>
      </c>
      <c r="M272" s="212">
        <v>2611</v>
      </c>
      <c r="N272" s="212">
        <v>6424</v>
      </c>
      <c r="O272" s="212">
        <v>1290</v>
      </c>
      <c r="P272" s="212">
        <v>3465</v>
      </c>
      <c r="Q272" s="212">
        <v>1013</v>
      </c>
      <c r="R272" s="212">
        <v>3001</v>
      </c>
      <c r="S272" s="212">
        <v>310</v>
      </c>
      <c r="T272" s="212">
        <v>448</v>
      </c>
      <c r="U272" s="212">
        <v>119</v>
      </c>
      <c r="V272" s="212">
        <v>191</v>
      </c>
      <c r="W272" s="212">
        <v>0</v>
      </c>
      <c r="X272" s="212">
        <v>0</v>
      </c>
      <c r="Y272" s="212">
        <v>33</v>
      </c>
      <c r="Z272" s="212">
        <v>175</v>
      </c>
      <c r="AA272" s="239">
        <v>19080</v>
      </c>
      <c r="AB272" s="239">
        <v>5376</v>
      </c>
      <c r="AC272" s="239">
        <v>13704</v>
      </c>
      <c r="AD272" s="299" t="s">
        <v>33</v>
      </c>
      <c r="AE272" s="299" t="s">
        <v>33</v>
      </c>
      <c r="AF272" s="299" t="s">
        <v>33</v>
      </c>
    </row>
    <row r="273" spans="1:32" ht="26.25" thickBot="1">
      <c r="A273" s="190" t="s">
        <v>848</v>
      </c>
      <c r="B273" s="190" t="s">
        <v>849</v>
      </c>
      <c r="C273" s="190" t="s">
        <v>725</v>
      </c>
      <c r="D273" s="190"/>
      <c r="E273" s="190"/>
      <c r="F273" s="190"/>
      <c r="G273" s="190">
        <v>0</v>
      </c>
      <c r="H273" s="190">
        <v>0</v>
      </c>
      <c r="I273" s="212">
        <v>0</v>
      </c>
      <c r="J273" s="212">
        <v>0</v>
      </c>
      <c r="K273" s="212">
        <v>0</v>
      </c>
      <c r="L273" s="212">
        <v>0</v>
      </c>
      <c r="M273" s="212">
        <v>141</v>
      </c>
      <c r="N273" s="212">
        <v>329</v>
      </c>
      <c r="O273" s="212">
        <v>120</v>
      </c>
      <c r="P273" s="212">
        <v>423</v>
      </c>
      <c r="Q273" s="212">
        <v>135</v>
      </c>
      <c r="R273" s="212">
        <v>473</v>
      </c>
      <c r="S273" s="212">
        <v>13</v>
      </c>
      <c r="T273" s="212">
        <v>53</v>
      </c>
      <c r="U273" s="212">
        <v>11</v>
      </c>
      <c r="V273" s="212">
        <v>29</v>
      </c>
      <c r="W273" s="212">
        <v>0</v>
      </c>
      <c r="X273" s="212">
        <v>0</v>
      </c>
      <c r="Y273" s="212">
        <v>34</v>
      </c>
      <c r="Z273" s="212">
        <v>247</v>
      </c>
      <c r="AA273" s="239">
        <v>2008</v>
      </c>
      <c r="AB273" s="239">
        <v>454</v>
      </c>
      <c r="AC273" s="239">
        <v>1554</v>
      </c>
      <c r="AD273" s="299" t="s">
        <v>33</v>
      </c>
      <c r="AE273" s="299" t="s">
        <v>33</v>
      </c>
      <c r="AF273" s="299" t="s">
        <v>33</v>
      </c>
    </row>
    <row r="274" spans="1:32" ht="58.5" customHeight="1" thickBot="1">
      <c r="A274" s="190" t="s">
        <v>850</v>
      </c>
      <c r="B274" s="190" t="s">
        <v>851</v>
      </c>
      <c r="C274" s="190" t="s">
        <v>725</v>
      </c>
      <c r="D274" s="190"/>
      <c r="E274" s="190"/>
      <c r="F274" s="190"/>
      <c r="G274" s="190">
        <v>0</v>
      </c>
      <c r="H274" s="190">
        <v>0</v>
      </c>
      <c r="I274" s="212">
        <v>0</v>
      </c>
      <c r="J274" s="212">
        <v>0</v>
      </c>
      <c r="K274" s="212">
        <v>0</v>
      </c>
      <c r="L274" s="212">
        <v>0</v>
      </c>
      <c r="M274" s="212">
        <v>14</v>
      </c>
      <c r="N274" s="212">
        <v>50</v>
      </c>
      <c r="O274" s="212">
        <v>9</v>
      </c>
      <c r="P274" s="212">
        <v>16</v>
      </c>
      <c r="Q274" s="212">
        <v>21</v>
      </c>
      <c r="R274" s="212">
        <v>25</v>
      </c>
      <c r="S274" s="212">
        <v>0</v>
      </c>
      <c r="T274" s="212">
        <v>2</v>
      </c>
      <c r="U274" s="212">
        <v>0</v>
      </c>
      <c r="V274" s="212">
        <v>1</v>
      </c>
      <c r="W274" s="212">
        <v>0</v>
      </c>
      <c r="X274" s="212">
        <v>0</v>
      </c>
      <c r="Y274" s="212">
        <v>80</v>
      </c>
      <c r="Z274" s="212">
        <v>464</v>
      </c>
      <c r="AA274" s="239">
        <v>682</v>
      </c>
      <c r="AB274" s="239">
        <v>124</v>
      </c>
      <c r="AC274" s="239">
        <v>558</v>
      </c>
      <c r="AD274" s="299" t="s">
        <v>33</v>
      </c>
      <c r="AE274" s="299" t="s">
        <v>33</v>
      </c>
      <c r="AF274" s="299" t="s">
        <v>33</v>
      </c>
    </row>
    <row r="275" spans="1:32" ht="30" customHeight="1" thickBot="1">
      <c r="A275" s="190" t="s">
        <v>852</v>
      </c>
      <c r="B275" s="190" t="s">
        <v>853</v>
      </c>
      <c r="C275" s="190" t="s">
        <v>725</v>
      </c>
      <c r="D275" s="211"/>
      <c r="E275" s="211"/>
      <c r="F275" s="211"/>
      <c r="G275" s="190">
        <v>0</v>
      </c>
      <c r="H275" s="190">
        <v>0</v>
      </c>
      <c r="I275" s="212">
        <v>0</v>
      </c>
      <c r="J275" s="212">
        <v>0</v>
      </c>
      <c r="K275" s="212">
        <v>0</v>
      </c>
      <c r="L275" s="212">
        <v>0</v>
      </c>
      <c r="M275" s="212">
        <v>638</v>
      </c>
      <c r="N275" s="212">
        <v>978</v>
      </c>
      <c r="O275" s="212">
        <v>341</v>
      </c>
      <c r="P275" s="212">
        <v>480</v>
      </c>
      <c r="Q275" s="212">
        <v>149</v>
      </c>
      <c r="R275" s="212">
        <v>289</v>
      </c>
      <c r="S275" s="212">
        <v>8</v>
      </c>
      <c r="T275" s="212">
        <v>20</v>
      </c>
      <c r="U275" s="212">
        <v>5</v>
      </c>
      <c r="V275" s="212">
        <v>15</v>
      </c>
      <c r="W275" s="212">
        <v>0</v>
      </c>
      <c r="X275" s="212">
        <v>0</v>
      </c>
      <c r="Y275" s="212">
        <v>6</v>
      </c>
      <c r="Z275" s="212">
        <v>16</v>
      </c>
      <c r="AA275" s="239">
        <v>2945</v>
      </c>
      <c r="AB275" s="239">
        <v>1147</v>
      </c>
      <c r="AC275" s="239">
        <v>1798</v>
      </c>
      <c r="AD275" s="299" t="s">
        <v>33</v>
      </c>
      <c r="AE275" s="299" t="s">
        <v>33</v>
      </c>
      <c r="AF275" s="299" t="s">
        <v>33</v>
      </c>
    </row>
    <row r="276" spans="1:32" ht="30.75" customHeight="1" thickBot="1">
      <c r="A276" s="190" t="s">
        <v>130</v>
      </c>
      <c r="B276" s="190" t="s">
        <v>854</v>
      </c>
      <c r="C276" s="190" t="s">
        <v>725</v>
      </c>
      <c r="D276" s="190"/>
      <c r="E276" s="190"/>
      <c r="F276" s="190"/>
      <c r="G276" s="190">
        <v>0</v>
      </c>
      <c r="H276" s="190">
        <v>0</v>
      </c>
      <c r="I276" s="212">
        <v>0</v>
      </c>
      <c r="J276" s="212">
        <v>0</v>
      </c>
      <c r="K276" s="212">
        <v>0</v>
      </c>
      <c r="L276" s="212">
        <v>0</v>
      </c>
      <c r="M276" s="212">
        <v>2773</v>
      </c>
      <c r="N276" s="212">
        <v>6129</v>
      </c>
      <c r="O276" s="212">
        <v>1107</v>
      </c>
      <c r="P276" s="212">
        <v>2634</v>
      </c>
      <c r="Q276" s="212">
        <v>860</v>
      </c>
      <c r="R276" s="212">
        <v>2484</v>
      </c>
      <c r="S276" s="212">
        <v>304</v>
      </c>
      <c r="T276" s="212">
        <v>462</v>
      </c>
      <c r="U276" s="212">
        <v>90</v>
      </c>
      <c r="V276" s="212">
        <v>156</v>
      </c>
      <c r="W276" s="212">
        <v>0</v>
      </c>
      <c r="X276" s="212">
        <v>0</v>
      </c>
      <c r="Y276" s="212">
        <v>25</v>
      </c>
      <c r="Z276" s="212">
        <v>127</v>
      </c>
      <c r="AA276" s="239">
        <v>17151</v>
      </c>
      <c r="AB276" s="239">
        <v>5159</v>
      </c>
      <c r="AC276" s="239">
        <v>11992</v>
      </c>
      <c r="AD276" s="299" t="s">
        <v>33</v>
      </c>
      <c r="AE276" s="299" t="s">
        <v>33</v>
      </c>
      <c r="AF276" s="299" t="s">
        <v>33</v>
      </c>
    </row>
    <row r="277" spans="1:32" ht="26.25" thickBot="1">
      <c r="A277" s="190" t="s">
        <v>136</v>
      </c>
      <c r="B277" s="190" t="s">
        <v>855</v>
      </c>
      <c r="C277" s="190" t="s">
        <v>725</v>
      </c>
      <c r="D277" s="190"/>
      <c r="E277" s="190"/>
      <c r="F277" s="190"/>
      <c r="G277" s="190">
        <v>0</v>
      </c>
      <c r="H277" s="190">
        <v>0</v>
      </c>
      <c r="I277" s="212">
        <v>0</v>
      </c>
      <c r="J277" s="212">
        <v>0</v>
      </c>
      <c r="K277" s="212">
        <v>0</v>
      </c>
      <c r="L277" s="212">
        <v>0</v>
      </c>
      <c r="M277" s="212">
        <v>44</v>
      </c>
      <c r="N277" s="212">
        <v>27</v>
      </c>
      <c r="O277" s="212">
        <v>1</v>
      </c>
      <c r="P277" s="212">
        <v>5</v>
      </c>
      <c r="Q277" s="212">
        <v>0</v>
      </c>
      <c r="R277" s="212">
        <v>1</v>
      </c>
      <c r="S277" s="212">
        <v>0</v>
      </c>
      <c r="T277" s="212">
        <v>0</v>
      </c>
      <c r="U277" s="212">
        <v>0</v>
      </c>
      <c r="V277" s="212">
        <v>0</v>
      </c>
      <c r="W277" s="212">
        <v>0</v>
      </c>
      <c r="X277" s="212">
        <v>0</v>
      </c>
      <c r="Y277" s="212">
        <v>0</v>
      </c>
      <c r="Z277" s="212">
        <v>0</v>
      </c>
      <c r="AA277" s="239">
        <v>78</v>
      </c>
      <c r="AB277" s="239">
        <v>45</v>
      </c>
      <c r="AC277" s="239">
        <v>33</v>
      </c>
      <c r="AD277" s="299" t="s">
        <v>33</v>
      </c>
      <c r="AE277" s="299" t="s">
        <v>33</v>
      </c>
      <c r="AF277" s="299" t="s">
        <v>33</v>
      </c>
    </row>
    <row r="278" spans="1:32" ht="36.75" customHeight="1" thickBot="1">
      <c r="A278" s="190" t="s">
        <v>138</v>
      </c>
      <c r="B278" s="190" t="s">
        <v>864</v>
      </c>
      <c r="C278" s="190" t="s">
        <v>725</v>
      </c>
      <c r="D278" s="190"/>
      <c r="E278" s="190"/>
      <c r="F278" s="190"/>
      <c r="G278" s="190">
        <v>0</v>
      </c>
      <c r="H278" s="190">
        <v>0</v>
      </c>
      <c r="I278" s="212">
        <v>0</v>
      </c>
      <c r="J278" s="212">
        <v>0</v>
      </c>
      <c r="K278" s="212">
        <v>0</v>
      </c>
      <c r="L278" s="212">
        <v>0</v>
      </c>
      <c r="M278" s="212">
        <v>2705</v>
      </c>
      <c r="N278" s="212">
        <v>5964</v>
      </c>
      <c r="O278" s="212">
        <v>1047</v>
      </c>
      <c r="P278" s="212">
        <v>2487</v>
      </c>
      <c r="Q278" s="212">
        <v>841</v>
      </c>
      <c r="R278" s="212">
        <v>2447</v>
      </c>
      <c r="S278" s="212">
        <v>296</v>
      </c>
      <c r="T278" s="212">
        <v>458</v>
      </c>
      <c r="U278" s="212">
        <v>85</v>
      </c>
      <c r="V278" s="212">
        <v>154</v>
      </c>
      <c r="W278" s="212">
        <v>0</v>
      </c>
      <c r="X278" s="212">
        <v>0</v>
      </c>
      <c r="Y278" s="212">
        <v>22</v>
      </c>
      <c r="Z278" s="212">
        <v>119</v>
      </c>
      <c r="AA278" s="239">
        <v>16625</v>
      </c>
      <c r="AB278" s="239">
        <v>4996</v>
      </c>
      <c r="AC278" s="239">
        <v>11629</v>
      </c>
      <c r="AD278" s="299" t="s">
        <v>33</v>
      </c>
      <c r="AE278" s="299" t="s">
        <v>33</v>
      </c>
      <c r="AF278" s="299" t="s">
        <v>33</v>
      </c>
    </row>
    <row r="279" spans="1:32" ht="60" customHeight="1" thickBot="1">
      <c r="A279" s="190" t="s">
        <v>124</v>
      </c>
      <c r="B279" s="190" t="s">
        <v>857</v>
      </c>
      <c r="C279" s="190" t="s">
        <v>725</v>
      </c>
      <c r="D279" s="565"/>
      <c r="E279" s="565"/>
      <c r="F279" s="565"/>
      <c r="G279" s="565">
        <v>0</v>
      </c>
      <c r="H279" s="565"/>
      <c r="I279" s="610">
        <v>0</v>
      </c>
      <c r="J279" s="610"/>
      <c r="K279" s="610">
        <v>0</v>
      </c>
      <c r="L279" s="610"/>
      <c r="M279" s="610">
        <v>11</v>
      </c>
      <c r="N279" s="610"/>
      <c r="O279" s="610">
        <v>1</v>
      </c>
      <c r="P279" s="610"/>
      <c r="Q279" s="610">
        <v>0</v>
      </c>
      <c r="R279" s="610"/>
      <c r="S279" s="610">
        <v>0</v>
      </c>
      <c r="T279" s="610"/>
      <c r="U279" s="610">
        <v>0</v>
      </c>
      <c r="V279" s="610"/>
      <c r="W279" s="610">
        <v>0</v>
      </c>
      <c r="X279" s="610"/>
      <c r="Y279" s="603">
        <v>0</v>
      </c>
      <c r="Z279" s="604"/>
      <c r="AA279" s="606">
        <f>G279+I279+K279+M279+O279+Q279+S279+U279</f>
        <v>12</v>
      </c>
      <c r="AB279" s="606"/>
      <c r="AC279" s="606"/>
      <c r="AD279" s="576" t="s">
        <v>33</v>
      </c>
      <c r="AE279" s="576"/>
      <c r="AF279" s="576"/>
    </row>
    <row r="280" spans="1:32" ht="57" customHeight="1" thickBot="1">
      <c r="A280" s="190" t="s">
        <v>858</v>
      </c>
      <c r="B280" s="190" t="s">
        <v>859</v>
      </c>
      <c r="C280" s="190" t="s">
        <v>725</v>
      </c>
      <c r="D280" s="565"/>
      <c r="E280" s="565"/>
      <c r="F280" s="565"/>
      <c r="G280" s="565">
        <v>0</v>
      </c>
      <c r="H280" s="565"/>
      <c r="I280" s="610">
        <v>0</v>
      </c>
      <c r="J280" s="610"/>
      <c r="K280" s="610">
        <v>0</v>
      </c>
      <c r="L280" s="610"/>
      <c r="M280" s="610">
        <v>4</v>
      </c>
      <c r="N280" s="610"/>
      <c r="O280" s="610">
        <v>0</v>
      </c>
      <c r="P280" s="610"/>
      <c r="Q280" s="610">
        <v>0</v>
      </c>
      <c r="R280" s="610"/>
      <c r="S280" s="610">
        <v>0</v>
      </c>
      <c r="T280" s="610"/>
      <c r="U280" s="610">
        <v>0</v>
      </c>
      <c r="V280" s="610"/>
      <c r="W280" s="610">
        <v>0</v>
      </c>
      <c r="X280" s="610"/>
      <c r="Y280" s="603">
        <v>0</v>
      </c>
      <c r="Z280" s="604"/>
      <c r="AA280" s="606">
        <f t="shared" ref="AA280:AA282" si="17">G280+I280+K280+M280+O280+Q280+S280+U280</f>
        <v>4</v>
      </c>
      <c r="AB280" s="606"/>
      <c r="AC280" s="606"/>
      <c r="AD280" s="576" t="s">
        <v>33</v>
      </c>
      <c r="AE280" s="576"/>
      <c r="AF280" s="576"/>
    </row>
    <row r="281" spans="1:32" ht="63" customHeight="1" thickBot="1">
      <c r="A281" s="190" t="s">
        <v>860</v>
      </c>
      <c r="B281" s="190" t="s">
        <v>861</v>
      </c>
      <c r="C281" s="190" t="s">
        <v>725</v>
      </c>
      <c r="D281" s="565"/>
      <c r="E281" s="565"/>
      <c r="F281" s="565"/>
      <c r="G281" s="565">
        <v>0</v>
      </c>
      <c r="H281" s="565"/>
      <c r="I281" s="610">
        <v>0</v>
      </c>
      <c r="J281" s="610"/>
      <c r="K281" s="610">
        <v>0</v>
      </c>
      <c r="L281" s="610"/>
      <c r="M281" s="610">
        <v>0</v>
      </c>
      <c r="N281" s="610"/>
      <c r="O281" s="610">
        <v>0</v>
      </c>
      <c r="P281" s="610"/>
      <c r="Q281" s="610">
        <v>0</v>
      </c>
      <c r="R281" s="610"/>
      <c r="S281" s="610">
        <v>0</v>
      </c>
      <c r="T281" s="610"/>
      <c r="U281" s="610">
        <v>0</v>
      </c>
      <c r="V281" s="610"/>
      <c r="W281" s="610">
        <v>0</v>
      </c>
      <c r="X281" s="610"/>
      <c r="Y281" s="603">
        <v>0</v>
      </c>
      <c r="Z281" s="604"/>
      <c r="AA281" s="606">
        <f t="shared" si="17"/>
        <v>0</v>
      </c>
      <c r="AB281" s="606"/>
      <c r="AC281" s="606"/>
      <c r="AD281" s="576" t="s">
        <v>33</v>
      </c>
      <c r="AE281" s="576"/>
      <c r="AF281" s="576"/>
    </row>
    <row r="282" spans="1:32" ht="72" customHeight="1" thickBot="1">
      <c r="A282" s="190" t="s">
        <v>150</v>
      </c>
      <c r="B282" s="190" t="s">
        <v>862</v>
      </c>
      <c r="C282" s="190" t="s">
        <v>725</v>
      </c>
      <c r="D282" s="565"/>
      <c r="E282" s="565"/>
      <c r="F282" s="565"/>
      <c r="G282" s="565">
        <v>0</v>
      </c>
      <c r="H282" s="565"/>
      <c r="I282" s="610">
        <v>0</v>
      </c>
      <c r="J282" s="610"/>
      <c r="K282" s="610">
        <v>0</v>
      </c>
      <c r="L282" s="610"/>
      <c r="M282" s="610">
        <v>0</v>
      </c>
      <c r="N282" s="610"/>
      <c r="O282" s="610">
        <v>0</v>
      </c>
      <c r="P282" s="610"/>
      <c r="Q282" s="610">
        <v>0</v>
      </c>
      <c r="R282" s="610"/>
      <c r="S282" s="610">
        <v>0</v>
      </c>
      <c r="T282" s="610"/>
      <c r="U282" s="610">
        <v>0</v>
      </c>
      <c r="V282" s="610"/>
      <c r="W282" s="610">
        <v>0</v>
      </c>
      <c r="X282" s="610"/>
      <c r="Y282" s="603">
        <v>0</v>
      </c>
      <c r="Z282" s="604"/>
      <c r="AA282" s="606">
        <f t="shared" si="17"/>
        <v>0</v>
      </c>
      <c r="AB282" s="606"/>
      <c r="AC282" s="606"/>
      <c r="AD282" s="576" t="s">
        <v>33</v>
      </c>
      <c r="AE282" s="576"/>
      <c r="AF282" s="576"/>
    </row>
    <row r="283" spans="1:32" s="132" customFormat="1" ht="17.25" customHeight="1" thickBot="1">
      <c r="A283" s="607" t="s">
        <v>863</v>
      </c>
      <c r="B283" s="608"/>
      <c r="C283" s="238"/>
      <c r="D283" s="568"/>
      <c r="E283" s="568"/>
      <c r="F283" s="568"/>
      <c r="G283" s="211">
        <v>0</v>
      </c>
      <c r="H283" s="211">
        <v>0</v>
      </c>
      <c r="I283" s="211">
        <v>0</v>
      </c>
      <c r="J283" s="211">
        <v>0</v>
      </c>
      <c r="K283" s="211">
        <v>0</v>
      </c>
      <c r="L283" s="211">
        <v>0</v>
      </c>
      <c r="M283" s="252">
        <f>SUM(M263,M265,M267)</f>
        <v>3458</v>
      </c>
      <c r="N283" s="252">
        <f>SUM(N263,N265,N267)</f>
        <v>7789</v>
      </c>
      <c r="O283" s="252">
        <f t="shared" ref="O283:Z283" si="18">SUM(O263,O265,O267)</f>
        <v>1732</v>
      </c>
      <c r="P283" s="252">
        <f t="shared" si="18"/>
        <v>4326</v>
      </c>
      <c r="Q283" s="252">
        <f t="shared" si="18"/>
        <v>1292</v>
      </c>
      <c r="R283" s="252">
        <f t="shared" si="18"/>
        <v>3704</v>
      </c>
      <c r="S283" s="252">
        <f t="shared" si="18"/>
        <v>365</v>
      </c>
      <c r="T283" s="252">
        <f t="shared" si="18"/>
        <v>552</v>
      </c>
      <c r="U283" s="252">
        <f t="shared" si="18"/>
        <v>133</v>
      </c>
      <c r="V283" s="252">
        <f t="shared" si="18"/>
        <v>221</v>
      </c>
      <c r="W283" s="252">
        <f t="shared" si="18"/>
        <v>0</v>
      </c>
      <c r="X283" s="252">
        <f t="shared" si="18"/>
        <v>0</v>
      </c>
      <c r="Y283" s="252">
        <f t="shared" si="18"/>
        <v>80</v>
      </c>
      <c r="Z283" s="252">
        <f t="shared" si="18"/>
        <v>465</v>
      </c>
      <c r="AA283" s="252">
        <f>SUM(AA263,AA265,AA267)</f>
        <v>24117</v>
      </c>
      <c r="AB283" s="252">
        <f>SUM(AB263,AB265,AB267)</f>
        <v>7060</v>
      </c>
      <c r="AC283" s="252">
        <f>SUM(AC263,AC265,AC267)</f>
        <v>17057</v>
      </c>
      <c r="AD283" s="568"/>
      <c r="AE283" s="568"/>
      <c r="AF283" s="568"/>
    </row>
    <row r="284" spans="1:32" ht="15" thickBot="1">
      <c r="AA284" s="304"/>
      <c r="AE284" s="305"/>
      <c r="AF284" s="257"/>
    </row>
    <row r="285" spans="1:32" ht="13.5" thickBot="1">
      <c r="A285" s="234" t="s">
        <v>1</v>
      </c>
      <c r="B285" s="569" t="s">
        <v>763</v>
      </c>
      <c r="C285" s="570"/>
      <c r="D285" s="570"/>
      <c r="E285" s="570"/>
      <c r="F285" s="570"/>
      <c r="G285" s="570"/>
      <c r="H285" s="570"/>
      <c r="I285" s="570"/>
      <c r="J285" s="570"/>
      <c r="K285" s="570"/>
      <c r="L285" s="571"/>
    </row>
    <row r="286" spans="1:32" ht="69" customHeight="1" thickBot="1">
      <c r="A286" s="190" t="s">
        <v>4</v>
      </c>
      <c r="B286" s="543" t="s">
        <v>766</v>
      </c>
      <c r="C286" s="548"/>
      <c r="D286" s="548"/>
      <c r="E286" s="548"/>
      <c r="F286" s="548"/>
      <c r="G286" s="548"/>
      <c r="H286" s="548"/>
      <c r="I286" s="548"/>
      <c r="J286" s="548"/>
      <c r="K286" s="548"/>
      <c r="L286" s="549"/>
    </row>
    <row r="287" spans="1:32" ht="13.5" thickBot="1"/>
    <row r="288" spans="1:32" s="134" customFormat="1" ht="39" customHeight="1" thickBot="1">
      <c r="A288" s="192" t="s">
        <v>832</v>
      </c>
      <c r="B288" s="192" t="s">
        <v>833</v>
      </c>
      <c r="C288" s="192" t="s">
        <v>190</v>
      </c>
      <c r="D288" s="550" t="s">
        <v>834</v>
      </c>
      <c r="E288" s="550"/>
      <c r="F288" s="550"/>
      <c r="G288" s="550" t="s">
        <v>13</v>
      </c>
      <c r="H288" s="550"/>
      <c r="I288" s="609" t="s">
        <v>14</v>
      </c>
      <c r="J288" s="609"/>
      <c r="K288" s="609" t="s">
        <v>15</v>
      </c>
      <c r="L288" s="609"/>
      <c r="M288" s="609" t="s">
        <v>16</v>
      </c>
      <c r="N288" s="609"/>
      <c r="O288" s="609" t="s">
        <v>17</v>
      </c>
      <c r="P288" s="609"/>
      <c r="Q288" s="609" t="s">
        <v>18</v>
      </c>
      <c r="R288" s="609"/>
      <c r="S288" s="609" t="s">
        <v>19</v>
      </c>
      <c r="T288" s="609"/>
      <c r="U288" s="609" t="s">
        <v>20</v>
      </c>
      <c r="V288" s="609"/>
      <c r="W288" s="609" t="s">
        <v>21</v>
      </c>
      <c r="X288" s="609"/>
      <c r="Y288" s="609" t="s">
        <v>22</v>
      </c>
      <c r="Z288" s="609"/>
      <c r="AA288" s="609" t="s">
        <v>720</v>
      </c>
      <c r="AB288" s="609"/>
      <c r="AC288" s="609"/>
      <c r="AD288" s="550" t="s">
        <v>835</v>
      </c>
      <c r="AE288" s="550"/>
      <c r="AF288" s="550"/>
    </row>
    <row r="289" spans="1:32" ht="13.5" thickBot="1">
      <c r="A289" s="565"/>
      <c r="B289" s="565"/>
      <c r="C289" s="565"/>
      <c r="D289" s="190"/>
      <c r="E289" s="190"/>
      <c r="F289" s="190"/>
      <c r="G289" s="559" t="s">
        <v>722</v>
      </c>
      <c r="H289" s="560"/>
      <c r="I289" s="560"/>
      <c r="J289" s="560"/>
      <c r="K289" s="560"/>
      <c r="L289" s="560"/>
      <c r="M289" s="560"/>
      <c r="N289" s="560"/>
      <c r="O289" s="560"/>
      <c r="P289" s="560"/>
      <c r="Q289" s="560"/>
      <c r="R289" s="560"/>
      <c r="S289" s="560"/>
      <c r="T289" s="560"/>
      <c r="U289" s="560"/>
      <c r="V289" s="560"/>
      <c r="W289" s="560"/>
      <c r="X289" s="560"/>
      <c r="Y289" s="560"/>
      <c r="Z289" s="561"/>
      <c r="AA289" s="239"/>
      <c r="AB289" s="239"/>
      <c r="AC289" s="239"/>
      <c r="AD289" s="190"/>
      <c r="AE289" s="190"/>
      <c r="AF289" s="190"/>
    </row>
    <row r="290" spans="1:32" s="129" customFormat="1" ht="20.25" customHeight="1" thickBot="1">
      <c r="A290" s="565"/>
      <c r="B290" s="565"/>
      <c r="C290" s="565"/>
      <c r="D290" s="176" t="s">
        <v>26</v>
      </c>
      <c r="E290" s="176" t="s">
        <v>24</v>
      </c>
      <c r="F290" s="176" t="s">
        <v>25</v>
      </c>
      <c r="G290" s="176" t="s">
        <v>24</v>
      </c>
      <c r="H290" s="176" t="s">
        <v>25</v>
      </c>
      <c r="I290" s="211" t="s">
        <v>24</v>
      </c>
      <c r="J290" s="211" t="s">
        <v>25</v>
      </c>
      <c r="K290" s="211" t="s">
        <v>24</v>
      </c>
      <c r="L290" s="211" t="s">
        <v>25</v>
      </c>
      <c r="M290" s="211" t="s">
        <v>24</v>
      </c>
      <c r="N290" s="211" t="s">
        <v>25</v>
      </c>
      <c r="O290" s="211" t="s">
        <v>24</v>
      </c>
      <c r="P290" s="211" t="s">
        <v>25</v>
      </c>
      <c r="Q290" s="211" t="s">
        <v>24</v>
      </c>
      <c r="R290" s="211" t="s">
        <v>25</v>
      </c>
      <c r="S290" s="211" t="s">
        <v>24</v>
      </c>
      <c r="T290" s="211" t="s">
        <v>25</v>
      </c>
      <c r="U290" s="211" t="s">
        <v>24</v>
      </c>
      <c r="V290" s="211" t="s">
        <v>25</v>
      </c>
      <c r="W290" s="211" t="s">
        <v>24</v>
      </c>
      <c r="X290" s="211" t="s">
        <v>25</v>
      </c>
      <c r="Y290" s="211" t="s">
        <v>24</v>
      </c>
      <c r="Z290" s="211" t="s">
        <v>25</v>
      </c>
      <c r="AA290" s="252" t="s">
        <v>26</v>
      </c>
      <c r="AB290" s="252" t="s">
        <v>24</v>
      </c>
      <c r="AC290" s="252" t="s">
        <v>25</v>
      </c>
      <c r="AD290" s="176" t="s">
        <v>26</v>
      </c>
      <c r="AE290" s="176" t="s">
        <v>24</v>
      </c>
      <c r="AF290" s="176" t="s">
        <v>25</v>
      </c>
    </row>
    <row r="291" spans="1:32" ht="26.25" thickBot="1">
      <c r="A291" s="190" t="s">
        <v>42</v>
      </c>
      <c r="B291" s="190" t="s">
        <v>836</v>
      </c>
      <c r="C291" s="190" t="s">
        <v>725</v>
      </c>
      <c r="D291" s="190"/>
      <c r="E291" s="190"/>
      <c r="F291" s="190"/>
      <c r="G291" s="190">
        <v>0</v>
      </c>
      <c r="H291" s="190">
        <v>0</v>
      </c>
      <c r="I291" s="212">
        <v>0</v>
      </c>
      <c r="J291" s="212">
        <v>0</v>
      </c>
      <c r="K291" s="212">
        <v>0</v>
      </c>
      <c r="L291" s="212">
        <v>0</v>
      </c>
      <c r="M291" s="212">
        <v>275</v>
      </c>
      <c r="N291" s="212">
        <v>223</v>
      </c>
      <c r="O291" s="212">
        <v>115</v>
      </c>
      <c r="P291" s="212">
        <v>202</v>
      </c>
      <c r="Q291" s="212">
        <v>318</v>
      </c>
      <c r="R291" s="212">
        <v>539</v>
      </c>
      <c r="S291" s="212">
        <v>93</v>
      </c>
      <c r="T291" s="212">
        <v>209</v>
      </c>
      <c r="U291" s="212">
        <v>18</v>
      </c>
      <c r="V291" s="212">
        <v>69</v>
      </c>
      <c r="W291" s="212">
        <v>7</v>
      </c>
      <c r="X291" s="212">
        <v>43</v>
      </c>
      <c r="Y291" s="212">
        <v>0</v>
      </c>
      <c r="Z291" s="212">
        <v>6</v>
      </c>
      <c r="AA291" s="239">
        <v>2117</v>
      </c>
      <c r="AB291" s="239">
        <v>826</v>
      </c>
      <c r="AC291" s="239">
        <v>1291</v>
      </c>
      <c r="AD291" s="299" t="s">
        <v>33</v>
      </c>
      <c r="AE291" s="299" t="s">
        <v>33</v>
      </c>
      <c r="AF291" s="299" t="s">
        <v>33</v>
      </c>
    </row>
    <row r="292" spans="1:32" ht="26.25" thickBot="1">
      <c r="A292" s="190" t="s">
        <v>45</v>
      </c>
      <c r="B292" s="190" t="s">
        <v>837</v>
      </c>
      <c r="C292" s="190" t="s">
        <v>725</v>
      </c>
      <c r="D292" s="190"/>
      <c r="E292" s="190"/>
      <c r="F292" s="190"/>
      <c r="G292" s="190">
        <v>0</v>
      </c>
      <c r="H292" s="190">
        <v>0</v>
      </c>
      <c r="I292" s="212">
        <v>0</v>
      </c>
      <c r="J292" s="212">
        <v>0</v>
      </c>
      <c r="K292" s="212">
        <v>0</v>
      </c>
      <c r="L292" s="212">
        <v>0</v>
      </c>
      <c r="M292" s="212">
        <v>37</v>
      </c>
      <c r="N292" s="212">
        <v>54</v>
      </c>
      <c r="O292" s="212">
        <v>14</v>
      </c>
      <c r="P292" s="212">
        <v>26</v>
      </c>
      <c r="Q292" s="212">
        <v>40</v>
      </c>
      <c r="R292" s="212">
        <v>67</v>
      </c>
      <c r="S292" s="212">
        <v>4</v>
      </c>
      <c r="T292" s="212">
        <v>40</v>
      </c>
      <c r="U292" s="212">
        <v>0</v>
      </c>
      <c r="V292" s="212">
        <v>1</v>
      </c>
      <c r="W292" s="212">
        <v>0</v>
      </c>
      <c r="X292" s="212">
        <v>3</v>
      </c>
      <c r="Y292" s="212">
        <v>0</v>
      </c>
      <c r="Z292" s="212">
        <v>2</v>
      </c>
      <c r="AA292" s="239">
        <v>288</v>
      </c>
      <c r="AB292" s="239">
        <v>95</v>
      </c>
      <c r="AC292" s="239">
        <v>193</v>
      </c>
      <c r="AD292" s="299" t="s">
        <v>33</v>
      </c>
      <c r="AE292" s="299" t="s">
        <v>33</v>
      </c>
      <c r="AF292" s="299" t="s">
        <v>33</v>
      </c>
    </row>
    <row r="293" spans="1:32" ht="26.25" thickBot="1">
      <c r="A293" s="190" t="s">
        <v>63</v>
      </c>
      <c r="B293" s="190" t="s">
        <v>838</v>
      </c>
      <c r="C293" s="190" t="s">
        <v>725</v>
      </c>
      <c r="D293" s="190"/>
      <c r="E293" s="190"/>
      <c r="F293" s="190"/>
      <c r="G293" s="190">
        <v>0</v>
      </c>
      <c r="H293" s="190">
        <v>0</v>
      </c>
      <c r="I293" s="212">
        <v>0</v>
      </c>
      <c r="J293" s="212">
        <v>0</v>
      </c>
      <c r="K293" s="212">
        <v>1</v>
      </c>
      <c r="L293" s="212">
        <v>16</v>
      </c>
      <c r="M293" s="212">
        <v>4888</v>
      </c>
      <c r="N293" s="212">
        <v>3156</v>
      </c>
      <c r="O293" s="212">
        <v>4913</v>
      </c>
      <c r="P293" s="212">
        <v>3545</v>
      </c>
      <c r="Q293" s="212">
        <v>4428</v>
      </c>
      <c r="R293" s="212">
        <v>2881</v>
      </c>
      <c r="S293" s="212">
        <v>2886</v>
      </c>
      <c r="T293" s="212">
        <v>2153</v>
      </c>
      <c r="U293" s="212">
        <v>4440</v>
      </c>
      <c r="V293" s="212">
        <v>3604</v>
      </c>
      <c r="W293" s="212">
        <v>3732</v>
      </c>
      <c r="X293" s="212">
        <v>2894</v>
      </c>
      <c r="Y293" s="212">
        <v>753</v>
      </c>
      <c r="Z293" s="212">
        <v>714</v>
      </c>
      <c r="AA293" s="239">
        <v>45004</v>
      </c>
      <c r="AB293" s="239">
        <v>26041</v>
      </c>
      <c r="AC293" s="239">
        <v>18963</v>
      </c>
      <c r="AD293" s="299" t="s">
        <v>33</v>
      </c>
      <c r="AE293" s="299" t="s">
        <v>33</v>
      </c>
      <c r="AF293" s="299" t="s">
        <v>33</v>
      </c>
    </row>
    <row r="294" spans="1:32" ht="39" thickBot="1">
      <c r="A294" s="190" t="s">
        <v>47</v>
      </c>
      <c r="B294" s="190" t="s">
        <v>839</v>
      </c>
      <c r="C294" s="190" t="s">
        <v>725</v>
      </c>
      <c r="D294" s="190"/>
      <c r="E294" s="190"/>
      <c r="F294" s="190"/>
      <c r="G294" s="190">
        <v>0</v>
      </c>
      <c r="H294" s="190">
        <v>0</v>
      </c>
      <c r="I294" s="212">
        <v>0</v>
      </c>
      <c r="J294" s="212">
        <v>0</v>
      </c>
      <c r="K294" s="212">
        <v>0</v>
      </c>
      <c r="L294" s="212">
        <v>0</v>
      </c>
      <c r="M294" s="212">
        <v>9</v>
      </c>
      <c r="N294" s="212">
        <v>68</v>
      </c>
      <c r="O294" s="212">
        <v>33</v>
      </c>
      <c r="P294" s="212">
        <v>148</v>
      </c>
      <c r="Q294" s="212">
        <v>43</v>
      </c>
      <c r="R294" s="212">
        <v>58</v>
      </c>
      <c r="S294" s="212">
        <v>3</v>
      </c>
      <c r="T294" s="212">
        <v>2</v>
      </c>
      <c r="U294" s="212">
        <v>0</v>
      </c>
      <c r="V294" s="212">
        <v>0</v>
      </c>
      <c r="W294" s="212">
        <v>0</v>
      </c>
      <c r="X294" s="212">
        <v>0</v>
      </c>
      <c r="Y294" s="212">
        <v>0</v>
      </c>
      <c r="Z294" s="212">
        <v>0</v>
      </c>
      <c r="AA294" s="239">
        <v>364</v>
      </c>
      <c r="AB294" s="239">
        <v>88</v>
      </c>
      <c r="AC294" s="239">
        <v>276</v>
      </c>
      <c r="AD294" s="299" t="s">
        <v>33</v>
      </c>
      <c r="AE294" s="299" t="s">
        <v>33</v>
      </c>
      <c r="AF294" s="299" t="s">
        <v>33</v>
      </c>
    </row>
    <row r="295" spans="1:32" ht="39" thickBot="1">
      <c r="A295" s="190" t="s">
        <v>840</v>
      </c>
      <c r="B295" s="190" t="s">
        <v>841</v>
      </c>
      <c r="C295" s="190" t="s">
        <v>725</v>
      </c>
      <c r="D295" s="190"/>
      <c r="E295" s="190"/>
      <c r="F295" s="190"/>
      <c r="G295" s="190">
        <v>0</v>
      </c>
      <c r="H295" s="190">
        <v>0</v>
      </c>
      <c r="I295" s="212">
        <v>0</v>
      </c>
      <c r="J295" s="212">
        <v>0</v>
      </c>
      <c r="K295" s="212">
        <v>0</v>
      </c>
      <c r="L295" s="212">
        <v>0</v>
      </c>
      <c r="M295" s="212">
        <v>636</v>
      </c>
      <c r="N295" s="212">
        <v>574</v>
      </c>
      <c r="O295" s="212">
        <v>440</v>
      </c>
      <c r="P295" s="212">
        <v>659</v>
      </c>
      <c r="Q295" s="212">
        <v>2080</v>
      </c>
      <c r="R295" s="212">
        <v>2091</v>
      </c>
      <c r="S295" s="212">
        <v>600</v>
      </c>
      <c r="T295" s="212">
        <v>816</v>
      </c>
      <c r="U295" s="212">
        <v>219</v>
      </c>
      <c r="V295" s="212">
        <v>401</v>
      </c>
      <c r="W295" s="212">
        <v>122</v>
      </c>
      <c r="X295" s="212">
        <v>324</v>
      </c>
      <c r="Y295" s="212">
        <v>100</v>
      </c>
      <c r="Z295" s="212">
        <v>155</v>
      </c>
      <c r="AA295" s="239">
        <v>9217</v>
      </c>
      <c r="AB295" s="239">
        <v>4197</v>
      </c>
      <c r="AC295" s="239">
        <v>5020</v>
      </c>
      <c r="AD295" s="299" t="s">
        <v>33</v>
      </c>
      <c r="AE295" s="299" t="s">
        <v>33</v>
      </c>
      <c r="AF295" s="299" t="s">
        <v>33</v>
      </c>
    </row>
    <row r="296" spans="1:32" ht="26.25" thickBot="1">
      <c r="A296" s="190" t="s">
        <v>49</v>
      </c>
      <c r="B296" s="190" t="s">
        <v>842</v>
      </c>
      <c r="C296" s="190" t="s">
        <v>725</v>
      </c>
      <c r="D296" s="190"/>
      <c r="E296" s="190"/>
      <c r="F296" s="190"/>
      <c r="G296" s="190">
        <v>0</v>
      </c>
      <c r="H296" s="190">
        <v>0</v>
      </c>
      <c r="I296" s="212">
        <v>0</v>
      </c>
      <c r="J296" s="212">
        <v>0</v>
      </c>
      <c r="K296" s="212">
        <v>1</v>
      </c>
      <c r="L296" s="212">
        <v>16</v>
      </c>
      <c r="M296" s="212">
        <v>5053</v>
      </c>
      <c r="N296" s="212">
        <v>3180</v>
      </c>
      <c r="O296" s="212">
        <v>4961</v>
      </c>
      <c r="P296" s="212">
        <v>3487</v>
      </c>
      <c r="Q296" s="212">
        <v>4695</v>
      </c>
      <c r="R296" s="212">
        <v>3251</v>
      </c>
      <c r="S296" s="212">
        <v>2944</v>
      </c>
      <c r="T296" s="212">
        <v>2302</v>
      </c>
      <c r="U296" s="212">
        <v>4451</v>
      </c>
      <c r="V296" s="212">
        <v>3657</v>
      </c>
      <c r="W296" s="212">
        <v>3738</v>
      </c>
      <c r="X296" s="212">
        <v>2914</v>
      </c>
      <c r="Y296" s="212">
        <v>750</v>
      </c>
      <c r="Z296" s="212">
        <v>701</v>
      </c>
      <c r="AA296" s="239">
        <v>46101</v>
      </c>
      <c r="AB296" s="239">
        <v>26593</v>
      </c>
      <c r="AC296" s="239">
        <v>19508</v>
      </c>
      <c r="AD296" s="299" t="s">
        <v>33</v>
      </c>
      <c r="AE296" s="299" t="s">
        <v>33</v>
      </c>
      <c r="AF296" s="299" t="s">
        <v>33</v>
      </c>
    </row>
    <row r="297" spans="1:32" ht="26.25" thickBot="1">
      <c r="A297" s="190" t="s">
        <v>65</v>
      </c>
      <c r="B297" s="190" t="s">
        <v>843</v>
      </c>
      <c r="C297" s="190" t="s">
        <v>725</v>
      </c>
      <c r="D297" s="190"/>
      <c r="E297" s="190"/>
      <c r="F297" s="190"/>
      <c r="G297" s="190">
        <v>0</v>
      </c>
      <c r="H297" s="190">
        <v>0</v>
      </c>
      <c r="I297" s="212">
        <v>0</v>
      </c>
      <c r="J297" s="212">
        <v>0</v>
      </c>
      <c r="K297" s="212">
        <v>0</v>
      </c>
      <c r="L297" s="212">
        <v>0</v>
      </c>
      <c r="M297" s="212">
        <v>145</v>
      </c>
      <c r="N297" s="212">
        <v>195</v>
      </c>
      <c r="O297" s="212">
        <v>127</v>
      </c>
      <c r="P297" s="212">
        <v>284</v>
      </c>
      <c r="Q297" s="212">
        <v>123</v>
      </c>
      <c r="R297" s="212">
        <v>118</v>
      </c>
      <c r="S297" s="212">
        <v>48</v>
      </c>
      <c r="T297" s="212">
        <v>57</v>
      </c>
      <c r="U297" s="212">
        <v>71</v>
      </c>
      <c r="V297" s="212">
        <v>62</v>
      </c>
      <c r="W297" s="212">
        <v>38</v>
      </c>
      <c r="X297" s="212">
        <v>37</v>
      </c>
      <c r="Y297" s="212">
        <v>41</v>
      </c>
      <c r="Z297" s="212">
        <v>30</v>
      </c>
      <c r="AA297" s="239">
        <v>1376</v>
      </c>
      <c r="AB297" s="239">
        <v>593</v>
      </c>
      <c r="AC297" s="239">
        <v>783</v>
      </c>
      <c r="AD297" s="299" t="s">
        <v>33</v>
      </c>
      <c r="AE297" s="299" t="s">
        <v>33</v>
      </c>
      <c r="AF297" s="299" t="s">
        <v>33</v>
      </c>
    </row>
    <row r="298" spans="1:32" ht="74.25" customHeight="1" thickBot="1">
      <c r="A298" s="190" t="s">
        <v>66</v>
      </c>
      <c r="B298" s="190" t="s">
        <v>844</v>
      </c>
      <c r="C298" s="190" t="s">
        <v>725</v>
      </c>
      <c r="D298" s="190"/>
      <c r="E298" s="190"/>
      <c r="F298" s="190"/>
      <c r="G298" s="190">
        <v>0</v>
      </c>
      <c r="H298" s="190">
        <v>0</v>
      </c>
      <c r="I298" s="212">
        <v>0</v>
      </c>
      <c r="J298" s="212">
        <v>0</v>
      </c>
      <c r="K298" s="212">
        <v>0</v>
      </c>
      <c r="L298" s="212">
        <v>0</v>
      </c>
      <c r="M298" s="212">
        <v>46</v>
      </c>
      <c r="N298" s="212">
        <v>69</v>
      </c>
      <c r="O298" s="212">
        <v>39</v>
      </c>
      <c r="P298" s="212">
        <v>118</v>
      </c>
      <c r="Q298" s="212">
        <v>13</v>
      </c>
      <c r="R298" s="212">
        <v>7</v>
      </c>
      <c r="S298" s="212">
        <v>5</v>
      </c>
      <c r="T298" s="212">
        <v>0</v>
      </c>
      <c r="U298" s="212">
        <v>2</v>
      </c>
      <c r="V298" s="212">
        <v>0</v>
      </c>
      <c r="W298" s="212">
        <v>0</v>
      </c>
      <c r="X298" s="212">
        <v>0</v>
      </c>
      <c r="Y298" s="212">
        <v>0</v>
      </c>
      <c r="Z298" s="212">
        <v>1</v>
      </c>
      <c r="AA298" s="239">
        <v>300</v>
      </c>
      <c r="AB298" s="239">
        <v>105</v>
      </c>
      <c r="AC298" s="239">
        <v>195</v>
      </c>
      <c r="AD298" s="299" t="s">
        <v>33</v>
      </c>
      <c r="AE298" s="299" t="s">
        <v>33</v>
      </c>
      <c r="AF298" s="299" t="s">
        <v>33</v>
      </c>
    </row>
    <row r="299" spans="1:32" ht="39" thickBot="1">
      <c r="A299" s="190" t="s">
        <v>144</v>
      </c>
      <c r="B299" s="190" t="s">
        <v>845</v>
      </c>
      <c r="C299" s="190" t="s">
        <v>725</v>
      </c>
      <c r="D299" s="288"/>
      <c r="E299" s="288"/>
      <c r="F299" s="288"/>
      <c r="G299" s="190">
        <v>0</v>
      </c>
      <c r="H299" s="190">
        <v>0</v>
      </c>
      <c r="I299" s="212">
        <v>0</v>
      </c>
      <c r="J299" s="212">
        <v>0</v>
      </c>
      <c r="K299" s="212">
        <v>1</v>
      </c>
      <c r="L299" s="212">
        <v>16</v>
      </c>
      <c r="M299" s="301">
        <v>4919</v>
      </c>
      <c r="N299" s="301">
        <v>2966</v>
      </c>
      <c r="O299" s="301">
        <v>4873</v>
      </c>
      <c r="P299" s="301">
        <v>3248</v>
      </c>
      <c r="Q299" s="301">
        <v>4505</v>
      </c>
      <c r="R299" s="301">
        <v>2830</v>
      </c>
      <c r="S299" s="301">
        <v>2902</v>
      </c>
      <c r="T299" s="301">
        <v>2144</v>
      </c>
      <c r="U299" s="301">
        <v>4429</v>
      </c>
      <c r="V299" s="301">
        <v>3566</v>
      </c>
      <c r="W299" s="301">
        <v>3724</v>
      </c>
      <c r="X299" s="301">
        <v>2876</v>
      </c>
      <c r="Y299" s="301">
        <v>747</v>
      </c>
      <c r="Z299" s="301">
        <v>690</v>
      </c>
      <c r="AA299" s="239">
        <v>44436</v>
      </c>
      <c r="AB299" s="239">
        <v>26100</v>
      </c>
      <c r="AC299" s="239">
        <v>18336</v>
      </c>
      <c r="AD299" s="299" t="s">
        <v>33</v>
      </c>
      <c r="AE299" s="299" t="s">
        <v>33</v>
      </c>
      <c r="AF299" s="299" t="s">
        <v>33</v>
      </c>
    </row>
    <row r="300" spans="1:32" ht="94.5" customHeight="1" thickBot="1">
      <c r="A300" s="190" t="s">
        <v>846</v>
      </c>
      <c r="B300" s="190" t="s">
        <v>847</v>
      </c>
      <c r="C300" s="190" t="s">
        <v>725</v>
      </c>
      <c r="D300" s="190"/>
      <c r="E300" s="190"/>
      <c r="F300" s="190"/>
      <c r="G300" s="190">
        <v>0</v>
      </c>
      <c r="H300" s="190">
        <v>0</v>
      </c>
      <c r="I300" s="212">
        <v>0</v>
      </c>
      <c r="J300" s="212">
        <v>0</v>
      </c>
      <c r="K300" s="212">
        <v>0</v>
      </c>
      <c r="L300" s="212">
        <v>0</v>
      </c>
      <c r="M300" s="212">
        <v>670</v>
      </c>
      <c r="N300" s="212">
        <v>645</v>
      </c>
      <c r="O300" s="212">
        <v>381</v>
      </c>
      <c r="P300" s="212">
        <v>754</v>
      </c>
      <c r="Q300" s="212">
        <v>1271</v>
      </c>
      <c r="R300" s="212">
        <v>979</v>
      </c>
      <c r="S300" s="212">
        <v>378</v>
      </c>
      <c r="T300" s="212">
        <v>388</v>
      </c>
      <c r="U300" s="212">
        <v>52</v>
      </c>
      <c r="V300" s="212">
        <v>152</v>
      </c>
      <c r="W300" s="212">
        <v>24</v>
      </c>
      <c r="X300" s="212">
        <v>107</v>
      </c>
      <c r="Y300" s="212">
        <v>8</v>
      </c>
      <c r="Z300" s="212">
        <v>35</v>
      </c>
      <c r="AA300" s="239">
        <v>5844</v>
      </c>
      <c r="AB300" s="239">
        <v>2784</v>
      </c>
      <c r="AC300" s="239">
        <v>3060</v>
      </c>
      <c r="AD300" s="299" t="s">
        <v>33</v>
      </c>
      <c r="AE300" s="299" t="s">
        <v>33</v>
      </c>
      <c r="AF300" s="299" t="s">
        <v>33</v>
      </c>
    </row>
    <row r="301" spans="1:32" ht="26.25" thickBot="1">
      <c r="A301" s="190" t="s">
        <v>848</v>
      </c>
      <c r="B301" s="190" t="s">
        <v>849</v>
      </c>
      <c r="C301" s="190" t="s">
        <v>725</v>
      </c>
      <c r="D301" s="190"/>
      <c r="E301" s="190"/>
      <c r="F301" s="190"/>
      <c r="G301" s="190">
        <v>0</v>
      </c>
      <c r="H301" s="190">
        <v>0</v>
      </c>
      <c r="I301" s="212">
        <v>0</v>
      </c>
      <c r="J301" s="212">
        <v>0</v>
      </c>
      <c r="K301" s="212">
        <v>0</v>
      </c>
      <c r="L301" s="212">
        <v>0</v>
      </c>
      <c r="M301" s="212">
        <v>208</v>
      </c>
      <c r="N301" s="212">
        <v>339</v>
      </c>
      <c r="O301" s="212">
        <v>213</v>
      </c>
      <c r="P301" s="212">
        <v>403</v>
      </c>
      <c r="Q301" s="212">
        <v>1050</v>
      </c>
      <c r="R301" s="212">
        <v>1702</v>
      </c>
      <c r="S301" s="212">
        <v>298</v>
      </c>
      <c r="T301" s="212">
        <v>646</v>
      </c>
      <c r="U301" s="212">
        <v>196</v>
      </c>
      <c r="V301" s="212">
        <v>356</v>
      </c>
      <c r="W301" s="212">
        <v>113</v>
      </c>
      <c r="X301" s="212">
        <v>278</v>
      </c>
      <c r="Y301" s="212">
        <v>98</v>
      </c>
      <c r="Z301" s="212">
        <v>150</v>
      </c>
      <c r="AA301" s="239">
        <v>6050</v>
      </c>
      <c r="AB301" s="239">
        <v>2176</v>
      </c>
      <c r="AC301" s="239">
        <v>3874</v>
      </c>
      <c r="AD301" s="299" t="s">
        <v>33</v>
      </c>
      <c r="AE301" s="299" t="s">
        <v>33</v>
      </c>
      <c r="AF301" s="299" t="s">
        <v>33</v>
      </c>
    </row>
    <row r="302" spans="1:32" ht="57.75" customHeight="1" thickBot="1">
      <c r="A302" s="190" t="s">
        <v>850</v>
      </c>
      <c r="B302" s="190" t="s">
        <v>851</v>
      </c>
      <c r="C302" s="190" t="s">
        <v>725</v>
      </c>
      <c r="D302" s="190"/>
      <c r="E302" s="190"/>
      <c r="F302" s="190"/>
      <c r="G302" s="190">
        <v>0</v>
      </c>
      <c r="H302" s="190">
        <v>0</v>
      </c>
      <c r="I302" s="212">
        <v>0</v>
      </c>
      <c r="J302" s="212">
        <v>0</v>
      </c>
      <c r="K302" s="212">
        <v>0</v>
      </c>
      <c r="L302" s="212">
        <v>0</v>
      </c>
      <c r="M302" s="212">
        <v>20</v>
      </c>
      <c r="N302" s="212">
        <v>18</v>
      </c>
      <c r="O302" s="212">
        <v>27</v>
      </c>
      <c r="P302" s="212">
        <v>31</v>
      </c>
      <c r="Q302" s="212">
        <v>49</v>
      </c>
      <c r="R302" s="212">
        <v>50</v>
      </c>
      <c r="S302" s="212">
        <v>37</v>
      </c>
      <c r="T302" s="212">
        <v>38</v>
      </c>
      <c r="U302" s="212">
        <v>41</v>
      </c>
      <c r="V302" s="212">
        <v>66</v>
      </c>
      <c r="W302" s="212">
        <v>100</v>
      </c>
      <c r="X302" s="212">
        <v>135</v>
      </c>
      <c r="Y302" s="212">
        <v>18</v>
      </c>
      <c r="Z302" s="212">
        <v>22</v>
      </c>
      <c r="AA302" s="239">
        <v>652</v>
      </c>
      <c r="AB302" s="239">
        <v>292</v>
      </c>
      <c r="AC302" s="239">
        <v>360</v>
      </c>
      <c r="AD302" s="299" t="s">
        <v>33</v>
      </c>
      <c r="AE302" s="299" t="s">
        <v>33</v>
      </c>
      <c r="AF302" s="299" t="s">
        <v>33</v>
      </c>
    </row>
    <row r="303" spans="1:32" ht="26.25" thickBot="1">
      <c r="A303" s="190" t="s">
        <v>852</v>
      </c>
      <c r="B303" s="190" t="s">
        <v>853</v>
      </c>
      <c r="C303" s="190" t="s">
        <v>725</v>
      </c>
      <c r="D303" s="211"/>
      <c r="E303" s="211"/>
      <c r="F303" s="211"/>
      <c r="G303" s="190">
        <v>0</v>
      </c>
      <c r="H303" s="190">
        <v>0</v>
      </c>
      <c r="I303" s="212">
        <v>0</v>
      </c>
      <c r="J303" s="212">
        <v>0</v>
      </c>
      <c r="K303" s="212">
        <v>0</v>
      </c>
      <c r="L303" s="212">
        <v>0</v>
      </c>
      <c r="M303" s="212">
        <v>119</v>
      </c>
      <c r="N303" s="212">
        <v>121</v>
      </c>
      <c r="O303" s="212">
        <v>91</v>
      </c>
      <c r="P303" s="212">
        <v>93</v>
      </c>
      <c r="Q303" s="212">
        <v>77</v>
      </c>
      <c r="R303" s="212">
        <v>78</v>
      </c>
      <c r="S303" s="212">
        <v>41</v>
      </c>
      <c r="T303" s="212">
        <v>54</v>
      </c>
      <c r="U303" s="212">
        <v>87</v>
      </c>
      <c r="V303" s="212">
        <v>65</v>
      </c>
      <c r="W303" s="212">
        <v>104</v>
      </c>
      <c r="X303" s="212">
        <v>60</v>
      </c>
      <c r="Y303" s="212">
        <v>31</v>
      </c>
      <c r="Z303" s="212">
        <v>21</v>
      </c>
      <c r="AA303" s="239">
        <v>1042</v>
      </c>
      <c r="AB303" s="239">
        <v>550</v>
      </c>
      <c r="AC303" s="239">
        <v>492</v>
      </c>
      <c r="AD303" s="299" t="s">
        <v>33</v>
      </c>
      <c r="AE303" s="299" t="s">
        <v>33</v>
      </c>
      <c r="AF303" s="299" t="s">
        <v>33</v>
      </c>
    </row>
    <row r="304" spans="1:32" ht="26.25" thickBot="1">
      <c r="A304" s="190" t="s">
        <v>130</v>
      </c>
      <c r="B304" s="190" t="s">
        <v>854</v>
      </c>
      <c r="C304" s="190" t="s">
        <v>725</v>
      </c>
      <c r="D304" s="190"/>
      <c r="E304" s="190"/>
      <c r="F304" s="190"/>
      <c r="G304" s="190">
        <v>0</v>
      </c>
      <c r="H304" s="190">
        <v>0</v>
      </c>
      <c r="I304" s="212">
        <v>0</v>
      </c>
      <c r="J304" s="212">
        <v>0</v>
      </c>
      <c r="K304" s="212">
        <v>0</v>
      </c>
      <c r="L304" s="239">
        <v>9</v>
      </c>
      <c r="M304" s="212">
        <v>3180</v>
      </c>
      <c r="N304" s="212">
        <v>2172</v>
      </c>
      <c r="O304" s="212">
        <v>3087</v>
      </c>
      <c r="P304" s="212">
        <v>2468</v>
      </c>
      <c r="Q304" s="212">
        <v>3606</v>
      </c>
      <c r="R304" s="212">
        <v>2822</v>
      </c>
      <c r="S304" s="212">
        <v>2094</v>
      </c>
      <c r="T304" s="212">
        <v>1819</v>
      </c>
      <c r="U304" s="212">
        <v>2572</v>
      </c>
      <c r="V304" s="212">
        <v>2397</v>
      </c>
      <c r="W304" s="212">
        <v>2319</v>
      </c>
      <c r="X304" s="212">
        <v>2057</v>
      </c>
      <c r="Y304" s="212">
        <v>473</v>
      </c>
      <c r="Z304" s="212">
        <v>492</v>
      </c>
      <c r="AA304" s="239">
        <v>31567</v>
      </c>
      <c r="AB304" s="239">
        <v>17331</v>
      </c>
      <c r="AC304" s="239">
        <v>14236</v>
      </c>
      <c r="AD304" s="299" t="s">
        <v>33</v>
      </c>
      <c r="AE304" s="299" t="s">
        <v>33</v>
      </c>
      <c r="AF304" s="299" t="s">
        <v>33</v>
      </c>
    </row>
    <row r="305" spans="1:32" ht="26.25" thickBot="1">
      <c r="A305" s="190" t="s">
        <v>136</v>
      </c>
      <c r="B305" s="190" t="s">
        <v>855</v>
      </c>
      <c r="C305" s="190" t="s">
        <v>725</v>
      </c>
      <c r="D305" s="190"/>
      <c r="E305" s="190"/>
      <c r="F305" s="190"/>
      <c r="G305" s="190">
        <v>0</v>
      </c>
      <c r="H305" s="190">
        <v>0</v>
      </c>
      <c r="I305" s="212">
        <v>0</v>
      </c>
      <c r="J305" s="212">
        <v>0</v>
      </c>
      <c r="K305" s="212">
        <v>0</v>
      </c>
      <c r="L305" s="212">
        <v>0</v>
      </c>
      <c r="M305" s="212">
        <v>5</v>
      </c>
      <c r="N305" s="212">
        <v>3</v>
      </c>
      <c r="O305" s="212">
        <v>1</v>
      </c>
      <c r="P305" s="212">
        <v>2</v>
      </c>
      <c r="Q305" s="212">
        <v>7</v>
      </c>
      <c r="R305" s="212">
        <v>7</v>
      </c>
      <c r="S305" s="212">
        <v>4</v>
      </c>
      <c r="T305" s="212">
        <v>1</v>
      </c>
      <c r="U305" s="212">
        <v>6</v>
      </c>
      <c r="V305" s="212">
        <v>1</v>
      </c>
      <c r="W305" s="212">
        <v>2</v>
      </c>
      <c r="X305" s="212">
        <v>3</v>
      </c>
      <c r="Y305" s="212">
        <v>0</v>
      </c>
      <c r="Z305" s="212">
        <v>1</v>
      </c>
      <c r="AA305" s="239">
        <v>43</v>
      </c>
      <c r="AB305" s="239">
        <v>25</v>
      </c>
      <c r="AC305" s="239">
        <v>18</v>
      </c>
      <c r="AD305" s="299" t="s">
        <v>33</v>
      </c>
      <c r="AE305" s="299" t="s">
        <v>33</v>
      </c>
      <c r="AF305" s="299" t="s">
        <v>33</v>
      </c>
    </row>
    <row r="306" spans="1:32" ht="29.25" thickBot="1">
      <c r="A306" s="190" t="s">
        <v>138</v>
      </c>
      <c r="B306" s="190" t="s">
        <v>864</v>
      </c>
      <c r="C306" s="190" t="s">
        <v>725</v>
      </c>
      <c r="D306" s="190"/>
      <c r="E306" s="190"/>
      <c r="F306" s="190"/>
      <c r="G306" s="190">
        <v>0</v>
      </c>
      <c r="H306" s="190">
        <v>0</v>
      </c>
      <c r="I306" s="212">
        <v>0</v>
      </c>
      <c r="J306" s="212">
        <v>0</v>
      </c>
      <c r="K306" s="212">
        <v>0</v>
      </c>
      <c r="L306" s="212">
        <v>9</v>
      </c>
      <c r="M306" s="212">
        <v>3137</v>
      </c>
      <c r="N306" s="212">
        <v>2129</v>
      </c>
      <c r="O306" s="212">
        <v>3051</v>
      </c>
      <c r="P306" s="212">
        <v>2436</v>
      </c>
      <c r="Q306" s="212">
        <v>3570</v>
      </c>
      <c r="R306" s="212">
        <v>2789</v>
      </c>
      <c r="S306" s="212">
        <v>2080</v>
      </c>
      <c r="T306" s="212">
        <v>1801</v>
      </c>
      <c r="U306" s="212">
        <v>2545</v>
      </c>
      <c r="V306" s="212">
        <v>2376</v>
      </c>
      <c r="W306" s="212">
        <v>2308</v>
      </c>
      <c r="X306" s="212">
        <v>2041</v>
      </c>
      <c r="Y306" s="212">
        <v>470</v>
      </c>
      <c r="Z306" s="212">
        <v>487</v>
      </c>
      <c r="AA306" s="239">
        <v>31229</v>
      </c>
      <c r="AB306" s="239">
        <v>17161</v>
      </c>
      <c r="AC306" s="239">
        <v>14068</v>
      </c>
      <c r="AD306" s="299" t="s">
        <v>33</v>
      </c>
      <c r="AE306" s="299" t="s">
        <v>33</v>
      </c>
      <c r="AF306" s="299" t="s">
        <v>33</v>
      </c>
    </row>
    <row r="307" spans="1:32" ht="63.75" customHeight="1" thickBot="1">
      <c r="A307" s="190" t="s">
        <v>124</v>
      </c>
      <c r="B307" s="190" t="s">
        <v>857</v>
      </c>
      <c r="C307" s="190" t="s">
        <v>725</v>
      </c>
      <c r="D307" s="565"/>
      <c r="E307" s="565"/>
      <c r="F307" s="565"/>
      <c r="G307" s="568">
        <v>0</v>
      </c>
      <c r="H307" s="568"/>
      <c r="I307" s="606">
        <v>0</v>
      </c>
      <c r="J307" s="606"/>
      <c r="K307" s="606">
        <v>5</v>
      </c>
      <c r="L307" s="606"/>
      <c r="M307" s="606">
        <v>19</v>
      </c>
      <c r="N307" s="606"/>
      <c r="O307" s="606">
        <v>7</v>
      </c>
      <c r="P307" s="606"/>
      <c r="Q307" s="606">
        <v>7</v>
      </c>
      <c r="R307" s="606"/>
      <c r="S307" s="606">
        <v>8</v>
      </c>
      <c r="T307" s="606"/>
      <c r="U307" s="606">
        <v>7</v>
      </c>
      <c r="V307" s="606"/>
      <c r="W307" s="606">
        <v>0</v>
      </c>
      <c r="X307" s="606"/>
      <c r="Y307" s="603">
        <v>0</v>
      </c>
      <c r="Z307" s="604"/>
      <c r="AA307" s="606">
        <f>G307+I307+K307+M307+O307+Q307+S307+U307</f>
        <v>53</v>
      </c>
      <c r="AB307" s="606"/>
      <c r="AC307" s="606"/>
      <c r="AD307" s="576" t="s">
        <v>33</v>
      </c>
      <c r="AE307" s="576"/>
      <c r="AF307" s="576"/>
    </row>
    <row r="308" spans="1:32" ht="58.5" customHeight="1" thickBot="1">
      <c r="A308" s="190" t="s">
        <v>858</v>
      </c>
      <c r="B308" s="190" t="s">
        <v>859</v>
      </c>
      <c r="C308" s="190" t="s">
        <v>725</v>
      </c>
      <c r="D308" s="565"/>
      <c r="E308" s="565"/>
      <c r="F308" s="565"/>
      <c r="G308" s="568">
        <v>0</v>
      </c>
      <c r="H308" s="568"/>
      <c r="I308" s="606">
        <v>0</v>
      </c>
      <c r="J308" s="606"/>
      <c r="K308" s="606">
        <v>4</v>
      </c>
      <c r="L308" s="606"/>
      <c r="M308" s="606">
        <v>2</v>
      </c>
      <c r="N308" s="606"/>
      <c r="O308" s="606">
        <v>1</v>
      </c>
      <c r="P308" s="606"/>
      <c r="Q308" s="606">
        <v>2</v>
      </c>
      <c r="R308" s="606"/>
      <c r="S308" s="606">
        <f>3-1</f>
        <v>2</v>
      </c>
      <c r="T308" s="606"/>
      <c r="U308" s="606">
        <v>0</v>
      </c>
      <c r="V308" s="606"/>
      <c r="W308" s="606">
        <v>0</v>
      </c>
      <c r="X308" s="606"/>
      <c r="Y308" s="603">
        <v>0</v>
      </c>
      <c r="Z308" s="604"/>
      <c r="AA308" s="606">
        <f t="shared" ref="AA308:AA310" si="19">G308+I308+K308+M308+O308+Q308+S308+U308</f>
        <v>11</v>
      </c>
      <c r="AB308" s="606"/>
      <c r="AC308" s="606"/>
      <c r="AD308" s="576" t="s">
        <v>33</v>
      </c>
      <c r="AE308" s="576"/>
      <c r="AF308" s="576"/>
    </row>
    <row r="309" spans="1:32" ht="66.75" customHeight="1" thickBot="1">
      <c r="A309" s="190" t="s">
        <v>860</v>
      </c>
      <c r="B309" s="190" t="s">
        <v>861</v>
      </c>
      <c r="C309" s="190" t="s">
        <v>725</v>
      </c>
      <c r="D309" s="565"/>
      <c r="E309" s="565"/>
      <c r="F309" s="565"/>
      <c r="G309" s="568">
        <v>0</v>
      </c>
      <c r="H309" s="568"/>
      <c r="I309" s="606">
        <v>0</v>
      </c>
      <c r="J309" s="606"/>
      <c r="K309" s="606">
        <v>2</v>
      </c>
      <c r="L309" s="606"/>
      <c r="M309" s="606">
        <v>0</v>
      </c>
      <c r="N309" s="606"/>
      <c r="O309" s="606">
        <v>2</v>
      </c>
      <c r="P309" s="606"/>
      <c r="Q309" s="606">
        <v>0</v>
      </c>
      <c r="R309" s="606"/>
      <c r="S309" s="606">
        <v>1</v>
      </c>
      <c r="T309" s="606"/>
      <c r="U309" s="606">
        <v>0</v>
      </c>
      <c r="V309" s="606"/>
      <c r="W309" s="606">
        <v>0</v>
      </c>
      <c r="X309" s="606"/>
      <c r="Y309" s="603">
        <v>0</v>
      </c>
      <c r="Z309" s="604"/>
      <c r="AA309" s="606">
        <f t="shared" si="19"/>
        <v>5</v>
      </c>
      <c r="AB309" s="606"/>
      <c r="AC309" s="606"/>
      <c r="AD309" s="576" t="s">
        <v>33</v>
      </c>
      <c r="AE309" s="576"/>
      <c r="AF309" s="576"/>
    </row>
    <row r="310" spans="1:32" ht="75" customHeight="1" thickBot="1">
      <c r="A310" s="190" t="s">
        <v>150</v>
      </c>
      <c r="B310" s="190" t="s">
        <v>862</v>
      </c>
      <c r="C310" s="190" t="s">
        <v>725</v>
      </c>
      <c r="D310" s="565"/>
      <c r="E310" s="565"/>
      <c r="F310" s="565"/>
      <c r="G310" s="568">
        <v>0</v>
      </c>
      <c r="H310" s="568"/>
      <c r="I310" s="606">
        <v>0</v>
      </c>
      <c r="J310" s="606"/>
      <c r="K310" s="606">
        <v>0</v>
      </c>
      <c r="L310" s="606"/>
      <c r="M310" s="606">
        <v>0</v>
      </c>
      <c r="N310" s="606"/>
      <c r="O310" s="606">
        <v>0</v>
      </c>
      <c r="P310" s="606"/>
      <c r="Q310" s="606">
        <v>0</v>
      </c>
      <c r="R310" s="606"/>
      <c r="S310" s="606">
        <v>0</v>
      </c>
      <c r="T310" s="606"/>
      <c r="U310" s="606">
        <v>0</v>
      </c>
      <c r="V310" s="606"/>
      <c r="W310" s="606">
        <v>0</v>
      </c>
      <c r="X310" s="606"/>
      <c r="Y310" s="603">
        <v>0</v>
      </c>
      <c r="Z310" s="604"/>
      <c r="AA310" s="606">
        <f t="shared" si="19"/>
        <v>0</v>
      </c>
      <c r="AB310" s="606"/>
      <c r="AC310" s="606"/>
      <c r="AD310" s="576" t="s">
        <v>33</v>
      </c>
      <c r="AE310" s="576"/>
      <c r="AF310" s="576"/>
    </row>
    <row r="311" spans="1:32" s="132" customFormat="1" ht="13.5" customHeight="1" thickBot="1">
      <c r="A311" s="607" t="s">
        <v>863</v>
      </c>
      <c r="B311" s="608"/>
      <c r="C311" s="238"/>
      <c r="D311" s="568"/>
      <c r="E311" s="568"/>
      <c r="F311" s="568"/>
      <c r="G311" s="211">
        <v>0</v>
      </c>
      <c r="H311" s="211">
        <v>0</v>
      </c>
      <c r="I311" s="211">
        <v>0</v>
      </c>
      <c r="J311" s="211">
        <v>0</v>
      </c>
      <c r="K311" s="211">
        <f t="shared" ref="K311:AA311" si="20">SUM(K291,K293,K295)</f>
        <v>1</v>
      </c>
      <c r="L311" s="211">
        <f t="shared" si="20"/>
        <v>16</v>
      </c>
      <c r="M311" s="252">
        <f t="shared" si="20"/>
        <v>5799</v>
      </c>
      <c r="N311" s="252">
        <f t="shared" si="20"/>
        <v>3953</v>
      </c>
      <c r="O311" s="252">
        <f t="shared" si="20"/>
        <v>5468</v>
      </c>
      <c r="P311" s="252">
        <f t="shared" si="20"/>
        <v>4406</v>
      </c>
      <c r="Q311" s="252">
        <f t="shared" si="20"/>
        <v>6826</v>
      </c>
      <c r="R311" s="252">
        <f t="shared" si="20"/>
        <v>5511</v>
      </c>
      <c r="S311" s="252">
        <f t="shared" si="20"/>
        <v>3579</v>
      </c>
      <c r="T311" s="252">
        <f t="shared" si="20"/>
        <v>3178</v>
      </c>
      <c r="U311" s="252">
        <f t="shared" si="20"/>
        <v>4677</v>
      </c>
      <c r="V311" s="252">
        <f t="shared" si="20"/>
        <v>4074</v>
      </c>
      <c r="W311" s="252">
        <f t="shared" si="20"/>
        <v>3861</v>
      </c>
      <c r="X311" s="252">
        <f t="shared" si="20"/>
        <v>3261</v>
      </c>
      <c r="Y311" s="252">
        <f t="shared" si="20"/>
        <v>853</v>
      </c>
      <c r="Z311" s="252">
        <f t="shared" si="20"/>
        <v>875</v>
      </c>
      <c r="AA311" s="252">
        <f t="shared" si="20"/>
        <v>56338</v>
      </c>
      <c r="AB311" s="252">
        <f>SUM(AB291,AB293,AB295)</f>
        <v>31064</v>
      </c>
      <c r="AC311" s="252">
        <f>SUM(AC291,AC293,AC295)</f>
        <v>25274</v>
      </c>
      <c r="AD311" s="568"/>
      <c r="AE311" s="568"/>
      <c r="AF311" s="568"/>
    </row>
    <row r="312" spans="1:32" ht="17.25" customHeight="1">
      <c r="A312" s="546"/>
      <c r="B312" s="546"/>
      <c r="C312" s="546"/>
      <c r="D312" s="546"/>
      <c r="E312" s="546"/>
      <c r="F312" s="546"/>
      <c r="G312" s="546"/>
      <c r="H312" s="546"/>
      <c r="I312" s="546"/>
      <c r="J312" s="546"/>
      <c r="K312" s="546"/>
      <c r="L312" s="546"/>
      <c r="M312" s="546"/>
      <c r="N312" s="546"/>
      <c r="O312" s="546"/>
      <c r="P312" s="546"/>
      <c r="Q312" s="546"/>
      <c r="R312" s="546"/>
      <c r="S312" s="546"/>
      <c r="T312" s="546"/>
      <c r="U312" s="546"/>
      <c r="V312" s="546"/>
      <c r="W312" s="546"/>
      <c r="X312" s="546"/>
      <c r="Y312" s="546"/>
      <c r="Z312" s="546"/>
      <c r="AA312" s="546"/>
      <c r="AB312" s="546"/>
      <c r="AC312" s="546"/>
      <c r="AD312" s="546"/>
      <c r="AE312" s="546"/>
      <c r="AF312" s="546"/>
    </row>
    <row r="313" spans="1:32" ht="33.6" customHeight="1">
      <c r="A313" s="605" t="s">
        <v>865</v>
      </c>
      <c r="B313" s="605"/>
      <c r="C313" s="605"/>
      <c r="D313" s="605"/>
      <c r="E313" s="605"/>
      <c r="F313" s="605"/>
      <c r="G313" s="605"/>
      <c r="H313" s="605"/>
      <c r="I313" s="605"/>
      <c r="J313" s="605"/>
      <c r="K313" s="605"/>
      <c r="L313" s="605"/>
      <c r="M313" s="605"/>
      <c r="N313" s="605"/>
      <c r="O313" s="605"/>
      <c r="P313" s="605"/>
      <c r="Q313" s="605"/>
      <c r="R313" s="605"/>
      <c r="S313" s="605"/>
      <c r="T313" s="605"/>
      <c r="U313" s="605"/>
      <c r="V313" s="605"/>
      <c r="W313" s="605"/>
      <c r="X313" s="605"/>
      <c r="Y313" s="605"/>
      <c r="Z313" s="605"/>
      <c r="AA313" s="605"/>
      <c r="AB313" s="605"/>
      <c r="AC313" s="605"/>
      <c r="AD313" s="605"/>
      <c r="AE313" s="605"/>
      <c r="AF313" s="605"/>
    </row>
    <row r="314" spans="1:32" ht="50.25" customHeight="1">
      <c r="A314" s="605" t="s">
        <v>866</v>
      </c>
      <c r="B314" s="605"/>
      <c r="C314" s="605"/>
      <c r="D314" s="605"/>
      <c r="E314" s="605"/>
      <c r="F314" s="605"/>
      <c r="G314" s="605"/>
      <c r="H314" s="605"/>
      <c r="I314" s="605"/>
      <c r="J314" s="605"/>
      <c r="K314" s="605"/>
      <c r="L314" s="605"/>
      <c r="M314" s="605"/>
      <c r="N314" s="605"/>
      <c r="O314" s="605"/>
      <c r="P314" s="605"/>
      <c r="Q314" s="605"/>
      <c r="R314" s="605"/>
      <c r="S314" s="605"/>
      <c r="T314" s="605"/>
      <c r="U314" s="605"/>
      <c r="V314" s="605"/>
      <c r="W314" s="605"/>
      <c r="X314" s="605"/>
      <c r="Y314" s="605"/>
      <c r="Z314" s="605"/>
      <c r="AA314" s="605"/>
      <c r="AB314" s="605"/>
      <c r="AC314" s="605"/>
      <c r="AD314" s="605"/>
      <c r="AE314" s="605"/>
      <c r="AF314" s="605"/>
    </row>
    <row r="315" spans="1:32" ht="21" customHeight="1">
      <c r="A315" s="575" t="s">
        <v>828</v>
      </c>
      <c r="B315" s="575"/>
      <c r="C315" s="575"/>
      <c r="D315" s="575"/>
      <c r="E315" s="575"/>
      <c r="F315" s="575"/>
      <c r="G315" s="575"/>
      <c r="H315" s="575"/>
      <c r="I315" s="575"/>
      <c r="J315" s="575"/>
      <c r="K315" s="575"/>
      <c r="L315" s="575"/>
      <c r="M315" s="575"/>
      <c r="N315" s="575"/>
      <c r="O315" s="575"/>
      <c r="P315" s="575"/>
      <c r="Q315" s="575"/>
      <c r="R315" s="575"/>
      <c r="S315" s="575"/>
      <c r="T315" s="575"/>
      <c r="U315" s="575"/>
      <c r="V315" s="575"/>
      <c r="W315" s="575"/>
      <c r="X315" s="575"/>
      <c r="Y315" s="575"/>
      <c r="Z315" s="575"/>
      <c r="AA315" s="575"/>
      <c r="AB315" s="575"/>
      <c r="AC315" s="575"/>
      <c r="AD315" s="575"/>
      <c r="AE315" s="575"/>
      <c r="AF315" s="575"/>
    </row>
  </sheetData>
  <mergeCells count="817">
    <mergeCell ref="A1:AF1"/>
    <mergeCell ref="A2:AF2"/>
    <mergeCell ref="B4:L4"/>
    <mergeCell ref="B5:L5"/>
    <mergeCell ref="D7:F7"/>
    <mergeCell ref="G7:H7"/>
    <mergeCell ref="I7:J7"/>
    <mergeCell ref="K7:L7"/>
    <mergeCell ref="M7:N7"/>
    <mergeCell ref="O7:P7"/>
    <mergeCell ref="AD7:AF7"/>
    <mergeCell ref="Q7:R7"/>
    <mergeCell ref="S7:T7"/>
    <mergeCell ref="U7:V7"/>
    <mergeCell ref="W7:X7"/>
    <mergeCell ref="Y7:Z7"/>
    <mergeCell ref="AA7:AC7"/>
    <mergeCell ref="A8:A9"/>
    <mergeCell ref="B8:B9"/>
    <mergeCell ref="C8:C9"/>
    <mergeCell ref="G8:Z8"/>
    <mergeCell ref="D26:F26"/>
    <mergeCell ref="G26:H26"/>
    <mergeCell ref="I26:J26"/>
    <mergeCell ref="K26:L26"/>
    <mergeCell ref="M26:N26"/>
    <mergeCell ref="AA26:AC26"/>
    <mergeCell ref="AD26:AF26"/>
    <mergeCell ref="D27:F27"/>
    <mergeCell ref="G27:H27"/>
    <mergeCell ref="I27:J27"/>
    <mergeCell ref="K27:L27"/>
    <mergeCell ref="M27:N27"/>
    <mergeCell ref="O27:P27"/>
    <mergeCell ref="Q27:R27"/>
    <mergeCell ref="S27:T27"/>
    <mergeCell ref="O26:P26"/>
    <mergeCell ref="Q26:R26"/>
    <mergeCell ref="S26:T26"/>
    <mergeCell ref="U26:V26"/>
    <mergeCell ref="W26:X26"/>
    <mergeCell ref="Y26:Z26"/>
    <mergeCell ref="U27:V27"/>
    <mergeCell ref="W27:X27"/>
    <mergeCell ref="Y27:Z27"/>
    <mergeCell ref="AA27:AC27"/>
    <mergeCell ref="AD27:AF27"/>
    <mergeCell ref="AD29:AF29"/>
    <mergeCell ref="A30:B30"/>
    <mergeCell ref="AD30:AF30"/>
    <mergeCell ref="AA28:AC28"/>
    <mergeCell ref="AD28:AF28"/>
    <mergeCell ref="D29:F29"/>
    <mergeCell ref="G29:H29"/>
    <mergeCell ref="I29:J29"/>
    <mergeCell ref="K29:L29"/>
    <mergeCell ref="M29:N29"/>
    <mergeCell ref="O29:P29"/>
    <mergeCell ref="Q29:R29"/>
    <mergeCell ref="S29:T29"/>
    <mergeCell ref="O28:P28"/>
    <mergeCell ref="Q28:R28"/>
    <mergeCell ref="S28:T28"/>
    <mergeCell ref="U28:V28"/>
    <mergeCell ref="W28:X28"/>
    <mergeCell ref="Y28:Z28"/>
    <mergeCell ref="D28:F28"/>
    <mergeCell ref="G28:H28"/>
    <mergeCell ref="I28:J28"/>
    <mergeCell ref="K28:L28"/>
    <mergeCell ref="M28:N28"/>
    <mergeCell ref="AA35:AC35"/>
    <mergeCell ref="AD35:AF35"/>
    <mergeCell ref="A36:A37"/>
    <mergeCell ref="B36:B37"/>
    <mergeCell ref="C36:C37"/>
    <mergeCell ref="G36:Z36"/>
    <mergeCell ref="M35:N35"/>
    <mergeCell ref="O35:P35"/>
    <mergeCell ref="Q35:R35"/>
    <mergeCell ref="S35:T35"/>
    <mergeCell ref="U35:V35"/>
    <mergeCell ref="W35:X35"/>
    <mergeCell ref="B32:L32"/>
    <mergeCell ref="B33:L33"/>
    <mergeCell ref="D35:F35"/>
    <mergeCell ref="G35:H35"/>
    <mergeCell ref="I35:J35"/>
    <mergeCell ref="K35:L35"/>
    <mergeCell ref="U29:V29"/>
    <mergeCell ref="W29:X29"/>
    <mergeCell ref="Y29:Z29"/>
    <mergeCell ref="Y35:Z35"/>
    <mergeCell ref="AA29:AC29"/>
    <mergeCell ref="AD54:AF54"/>
    <mergeCell ref="D55:F55"/>
    <mergeCell ref="G55:H55"/>
    <mergeCell ref="I55:J55"/>
    <mergeCell ref="K55:L55"/>
    <mergeCell ref="M55:N55"/>
    <mergeCell ref="O55:P55"/>
    <mergeCell ref="Q55:R55"/>
    <mergeCell ref="S55:T55"/>
    <mergeCell ref="U55:V55"/>
    <mergeCell ref="Q54:R54"/>
    <mergeCell ref="S54:T54"/>
    <mergeCell ref="U54:V54"/>
    <mergeCell ref="W54:X54"/>
    <mergeCell ref="Y54:Z54"/>
    <mergeCell ref="AA54:AC54"/>
    <mergeCell ref="D54:F54"/>
    <mergeCell ref="G54:H54"/>
    <mergeCell ref="I54:J54"/>
    <mergeCell ref="K54:L54"/>
    <mergeCell ref="M54:N54"/>
    <mergeCell ref="O54:P54"/>
    <mergeCell ref="W55:X55"/>
    <mergeCell ref="Y55:Z55"/>
    <mergeCell ref="AA55:AC55"/>
    <mergeCell ref="AD55:AF55"/>
    <mergeCell ref="D56:F56"/>
    <mergeCell ref="G56:H56"/>
    <mergeCell ref="I56:J56"/>
    <mergeCell ref="K56:L56"/>
    <mergeCell ref="M56:N56"/>
    <mergeCell ref="O56:P56"/>
    <mergeCell ref="AD57:AF57"/>
    <mergeCell ref="AD58:AF58"/>
    <mergeCell ref="AD56:AF56"/>
    <mergeCell ref="D57:F57"/>
    <mergeCell ref="G57:H57"/>
    <mergeCell ref="I57:J57"/>
    <mergeCell ref="K57:L57"/>
    <mergeCell ref="M57:N57"/>
    <mergeCell ref="O57:P57"/>
    <mergeCell ref="Q57:R57"/>
    <mergeCell ref="S57:T57"/>
    <mergeCell ref="U57:V57"/>
    <mergeCell ref="Q56:R56"/>
    <mergeCell ref="S56:T56"/>
    <mergeCell ref="U56:V56"/>
    <mergeCell ref="W56:X56"/>
    <mergeCell ref="Y56:Z56"/>
    <mergeCell ref="AA56:AC56"/>
    <mergeCell ref="B60:L60"/>
    <mergeCell ref="B61:L61"/>
    <mergeCell ref="D63:F63"/>
    <mergeCell ref="G63:H63"/>
    <mergeCell ref="I63:J63"/>
    <mergeCell ref="K63:L63"/>
    <mergeCell ref="W57:X57"/>
    <mergeCell ref="Y57:Z57"/>
    <mergeCell ref="AA57:AC57"/>
    <mergeCell ref="Y63:Z63"/>
    <mergeCell ref="AA63:AC63"/>
    <mergeCell ref="A58:B58"/>
    <mergeCell ref="D58:F58"/>
    <mergeCell ref="AD63:AF63"/>
    <mergeCell ref="A64:A65"/>
    <mergeCell ref="B64:B65"/>
    <mergeCell ref="C64:C65"/>
    <mergeCell ref="G64:Z64"/>
    <mergeCell ref="M63:N63"/>
    <mergeCell ref="O63:P63"/>
    <mergeCell ref="Q63:R63"/>
    <mergeCell ref="S63:T63"/>
    <mergeCell ref="U63:V63"/>
    <mergeCell ref="W63:X63"/>
    <mergeCell ref="AD82:AF82"/>
    <mergeCell ref="D83:F83"/>
    <mergeCell ref="G83:H83"/>
    <mergeCell ref="I83:J83"/>
    <mergeCell ref="K83:L83"/>
    <mergeCell ref="M83:N83"/>
    <mergeCell ref="O83:P83"/>
    <mergeCell ref="Q83:R83"/>
    <mergeCell ref="S83:T83"/>
    <mergeCell ref="U83:V83"/>
    <mergeCell ref="Q82:R82"/>
    <mergeCell ref="S82:T82"/>
    <mergeCell ref="U82:V82"/>
    <mergeCell ref="W82:X82"/>
    <mergeCell ref="Y82:Z82"/>
    <mergeCell ref="AA82:AC82"/>
    <mergeCell ref="D82:F82"/>
    <mergeCell ref="G82:H82"/>
    <mergeCell ref="I82:J82"/>
    <mergeCell ref="K82:L82"/>
    <mergeCell ref="M82:N82"/>
    <mergeCell ref="O82:P82"/>
    <mergeCell ref="W83:X83"/>
    <mergeCell ref="Y83:Z83"/>
    <mergeCell ref="AA83:AC83"/>
    <mergeCell ref="AD83:AF83"/>
    <mergeCell ref="D84:F84"/>
    <mergeCell ref="G84:H84"/>
    <mergeCell ref="I84:J84"/>
    <mergeCell ref="K84:L84"/>
    <mergeCell ref="M84:N84"/>
    <mergeCell ref="O84:P84"/>
    <mergeCell ref="AD84:AF84"/>
    <mergeCell ref="Q84:R84"/>
    <mergeCell ref="S84:T84"/>
    <mergeCell ref="U84:V84"/>
    <mergeCell ref="W84:X84"/>
    <mergeCell ref="Y84:Z84"/>
    <mergeCell ref="AA84:AC84"/>
    <mergeCell ref="B89:L89"/>
    <mergeCell ref="B90:L90"/>
    <mergeCell ref="D92:F92"/>
    <mergeCell ref="G92:H92"/>
    <mergeCell ref="I92:J92"/>
    <mergeCell ref="K92:L92"/>
    <mergeCell ref="W85:X85"/>
    <mergeCell ref="AA85:AC85"/>
    <mergeCell ref="AD85:AF85"/>
    <mergeCell ref="A86:B86"/>
    <mergeCell ref="D86:F86"/>
    <mergeCell ref="AD86:AF86"/>
    <mergeCell ref="Y92:Z92"/>
    <mergeCell ref="AA92:AC92"/>
    <mergeCell ref="AD92:AF92"/>
    <mergeCell ref="D85:F85"/>
    <mergeCell ref="G85:H85"/>
    <mergeCell ref="I85:J85"/>
    <mergeCell ref="K85:L85"/>
    <mergeCell ref="M85:N85"/>
    <mergeCell ref="O85:P85"/>
    <mergeCell ref="Q85:R85"/>
    <mergeCell ref="S85:T85"/>
    <mergeCell ref="U85:V85"/>
    <mergeCell ref="A93:A94"/>
    <mergeCell ref="B93:B94"/>
    <mergeCell ref="C93:C94"/>
    <mergeCell ref="G93:Z93"/>
    <mergeCell ref="M92:N92"/>
    <mergeCell ref="O92:P92"/>
    <mergeCell ref="Q92:R92"/>
    <mergeCell ref="S92:T92"/>
    <mergeCell ref="U92:V92"/>
    <mergeCell ref="W92:X92"/>
    <mergeCell ref="AD111:AF111"/>
    <mergeCell ref="D112:F112"/>
    <mergeCell ref="G112:H112"/>
    <mergeCell ref="I112:J112"/>
    <mergeCell ref="K112:L112"/>
    <mergeCell ref="M112:N112"/>
    <mergeCell ref="O112:P112"/>
    <mergeCell ref="Q112:R112"/>
    <mergeCell ref="S112:T112"/>
    <mergeCell ref="U112:V112"/>
    <mergeCell ref="Q111:R111"/>
    <mergeCell ref="S111:T111"/>
    <mergeCell ref="U111:V111"/>
    <mergeCell ref="W111:X111"/>
    <mergeCell ref="Y111:Z111"/>
    <mergeCell ref="AA111:AC111"/>
    <mergeCell ref="D111:F111"/>
    <mergeCell ref="G111:H111"/>
    <mergeCell ref="I111:J111"/>
    <mergeCell ref="K111:L111"/>
    <mergeCell ref="M111:N111"/>
    <mergeCell ref="O111:P111"/>
    <mergeCell ref="W112:X112"/>
    <mergeCell ref="Y112:Z112"/>
    <mergeCell ref="AA112:AC112"/>
    <mergeCell ref="AD112:AF112"/>
    <mergeCell ref="D113:F113"/>
    <mergeCell ref="G113:H113"/>
    <mergeCell ref="I113:J113"/>
    <mergeCell ref="K113:L113"/>
    <mergeCell ref="M113:N113"/>
    <mergeCell ref="O113:P113"/>
    <mergeCell ref="AD114:AF114"/>
    <mergeCell ref="AD115:AF115"/>
    <mergeCell ref="AD113:AF113"/>
    <mergeCell ref="D114:F114"/>
    <mergeCell ref="G114:H114"/>
    <mergeCell ref="I114:J114"/>
    <mergeCell ref="K114:L114"/>
    <mergeCell ref="M114:N114"/>
    <mergeCell ref="O114:P114"/>
    <mergeCell ref="Q114:R114"/>
    <mergeCell ref="S114:T114"/>
    <mergeCell ref="U114:V114"/>
    <mergeCell ref="Q113:R113"/>
    <mergeCell ref="S113:T113"/>
    <mergeCell ref="U113:V113"/>
    <mergeCell ref="W113:X113"/>
    <mergeCell ref="Y113:Z113"/>
    <mergeCell ref="AA113:AC113"/>
    <mergeCell ref="B117:L117"/>
    <mergeCell ref="B118:L118"/>
    <mergeCell ref="D120:F120"/>
    <mergeCell ref="G120:H120"/>
    <mergeCell ref="I120:J120"/>
    <mergeCell ref="K120:L120"/>
    <mergeCell ref="W114:X114"/>
    <mergeCell ref="Y114:Z114"/>
    <mergeCell ref="AA114:AC114"/>
    <mergeCell ref="Y120:Z120"/>
    <mergeCell ref="AA120:AC120"/>
    <mergeCell ref="A115:B115"/>
    <mergeCell ref="AD120:AF120"/>
    <mergeCell ref="A121:A122"/>
    <mergeCell ref="B121:B122"/>
    <mergeCell ref="C121:C122"/>
    <mergeCell ref="G121:Z121"/>
    <mergeCell ref="M120:N120"/>
    <mergeCell ref="O120:P120"/>
    <mergeCell ref="Q120:R120"/>
    <mergeCell ref="S120:T120"/>
    <mergeCell ref="U120:V120"/>
    <mergeCell ref="W120:X120"/>
    <mergeCell ref="AD139:AF139"/>
    <mergeCell ref="D140:F140"/>
    <mergeCell ref="G140:H140"/>
    <mergeCell ref="I140:J140"/>
    <mergeCell ref="K140:L140"/>
    <mergeCell ref="M140:N140"/>
    <mergeCell ref="O140:P140"/>
    <mergeCell ref="Q140:R140"/>
    <mergeCell ref="S140:T140"/>
    <mergeCell ref="U140:V140"/>
    <mergeCell ref="Q139:R139"/>
    <mergeCell ref="S139:T139"/>
    <mergeCell ref="U139:V139"/>
    <mergeCell ref="W139:X139"/>
    <mergeCell ref="Y139:Z139"/>
    <mergeCell ref="AA139:AC139"/>
    <mergeCell ref="D139:F139"/>
    <mergeCell ref="G139:H139"/>
    <mergeCell ref="I139:J139"/>
    <mergeCell ref="K139:L139"/>
    <mergeCell ref="M139:N139"/>
    <mergeCell ref="O139:P139"/>
    <mergeCell ref="W140:X140"/>
    <mergeCell ref="Y140:Z140"/>
    <mergeCell ref="AA140:AC140"/>
    <mergeCell ref="AD140:AF140"/>
    <mergeCell ref="D141:F141"/>
    <mergeCell ref="G141:H141"/>
    <mergeCell ref="I141:J141"/>
    <mergeCell ref="K141:L141"/>
    <mergeCell ref="M141:N141"/>
    <mergeCell ref="O141:P141"/>
    <mergeCell ref="AD142:AF142"/>
    <mergeCell ref="AD143:AF143"/>
    <mergeCell ref="AD141:AF141"/>
    <mergeCell ref="D142:F142"/>
    <mergeCell ref="G142:H142"/>
    <mergeCell ref="I142:J142"/>
    <mergeCell ref="K142:L142"/>
    <mergeCell ref="M142:N142"/>
    <mergeCell ref="O142:P142"/>
    <mergeCell ref="Q142:R142"/>
    <mergeCell ref="S142:T142"/>
    <mergeCell ref="U142:V142"/>
    <mergeCell ref="Q141:R141"/>
    <mergeCell ref="S141:T141"/>
    <mergeCell ref="U141:V141"/>
    <mergeCell ref="W141:X141"/>
    <mergeCell ref="Y141:Z141"/>
    <mergeCell ref="AA141:AC141"/>
    <mergeCell ref="B145:L145"/>
    <mergeCell ref="B146:L146"/>
    <mergeCell ref="D148:F148"/>
    <mergeCell ref="G148:H148"/>
    <mergeCell ref="I148:J148"/>
    <mergeCell ref="K148:L148"/>
    <mergeCell ref="W142:X142"/>
    <mergeCell ref="Y142:Z142"/>
    <mergeCell ref="AA142:AC142"/>
    <mergeCell ref="Y148:Z148"/>
    <mergeCell ref="AA148:AC148"/>
    <mergeCell ref="A143:B143"/>
    <mergeCell ref="D143:F143"/>
    <mergeCell ref="AD148:AF148"/>
    <mergeCell ref="A149:A150"/>
    <mergeCell ref="B149:B150"/>
    <mergeCell ref="C149:C150"/>
    <mergeCell ref="G149:Z149"/>
    <mergeCell ref="M148:N148"/>
    <mergeCell ref="O148:P148"/>
    <mergeCell ref="Q148:R148"/>
    <mergeCell ref="S148:T148"/>
    <mergeCell ref="U148:V148"/>
    <mergeCell ref="W148:X148"/>
    <mergeCell ref="AD167:AF167"/>
    <mergeCell ref="D168:F168"/>
    <mergeCell ref="G168:H168"/>
    <mergeCell ref="I168:J168"/>
    <mergeCell ref="K168:L168"/>
    <mergeCell ref="M168:N168"/>
    <mergeCell ref="O168:P168"/>
    <mergeCell ref="Q168:R168"/>
    <mergeCell ref="S168:T168"/>
    <mergeCell ref="U168:V168"/>
    <mergeCell ref="Q167:R167"/>
    <mergeCell ref="S167:T167"/>
    <mergeCell ref="U167:V167"/>
    <mergeCell ref="W167:X167"/>
    <mergeCell ref="Y167:Z167"/>
    <mergeCell ref="AA167:AC167"/>
    <mergeCell ref="D167:F167"/>
    <mergeCell ref="G167:H167"/>
    <mergeCell ref="I167:J167"/>
    <mergeCell ref="K167:L167"/>
    <mergeCell ref="M167:N167"/>
    <mergeCell ref="O167:P167"/>
    <mergeCell ref="W168:X168"/>
    <mergeCell ref="Y168:Z168"/>
    <mergeCell ref="AA168:AC168"/>
    <mergeCell ref="AD168:AF168"/>
    <mergeCell ref="D169:F169"/>
    <mergeCell ref="G169:H169"/>
    <mergeCell ref="I169:J169"/>
    <mergeCell ref="K169:L169"/>
    <mergeCell ref="M169:N169"/>
    <mergeCell ref="O169:P169"/>
    <mergeCell ref="AD170:AF170"/>
    <mergeCell ref="AD171:AF171"/>
    <mergeCell ref="AD169:AF169"/>
    <mergeCell ref="D170:F170"/>
    <mergeCell ref="G170:H170"/>
    <mergeCell ref="I170:J170"/>
    <mergeCell ref="K170:L170"/>
    <mergeCell ref="M170:N170"/>
    <mergeCell ref="O170:P170"/>
    <mergeCell ref="Q170:R170"/>
    <mergeCell ref="S170:T170"/>
    <mergeCell ref="U170:V170"/>
    <mergeCell ref="Q169:R169"/>
    <mergeCell ref="S169:T169"/>
    <mergeCell ref="U169:V169"/>
    <mergeCell ref="W169:X169"/>
    <mergeCell ref="Y169:Z169"/>
    <mergeCell ref="AA169:AC169"/>
    <mergeCell ref="B173:L173"/>
    <mergeCell ref="B174:L174"/>
    <mergeCell ref="D176:F176"/>
    <mergeCell ref="G176:H176"/>
    <mergeCell ref="I176:J176"/>
    <mergeCell ref="K176:L176"/>
    <mergeCell ref="W170:X170"/>
    <mergeCell ref="Y170:Z170"/>
    <mergeCell ref="AA170:AC170"/>
    <mergeCell ref="Y176:Z176"/>
    <mergeCell ref="AA176:AC176"/>
    <mergeCell ref="A171:B171"/>
    <mergeCell ref="AD176:AF176"/>
    <mergeCell ref="A177:A178"/>
    <mergeCell ref="B177:B178"/>
    <mergeCell ref="C177:C178"/>
    <mergeCell ref="G177:Z177"/>
    <mergeCell ref="M176:N176"/>
    <mergeCell ref="O176:P176"/>
    <mergeCell ref="Q176:R176"/>
    <mergeCell ref="S176:T176"/>
    <mergeCell ref="U176:V176"/>
    <mergeCell ref="W176:X176"/>
    <mergeCell ref="AD195:AF195"/>
    <mergeCell ref="D196:F196"/>
    <mergeCell ref="G196:H196"/>
    <mergeCell ref="I196:J196"/>
    <mergeCell ref="K196:L196"/>
    <mergeCell ref="M196:N196"/>
    <mergeCell ref="O196:P196"/>
    <mergeCell ref="Q196:R196"/>
    <mergeCell ref="S196:T196"/>
    <mergeCell ref="U196:V196"/>
    <mergeCell ref="Q195:R195"/>
    <mergeCell ref="S195:T195"/>
    <mergeCell ref="U195:V195"/>
    <mergeCell ref="W195:X195"/>
    <mergeCell ref="Y195:Z195"/>
    <mergeCell ref="AA195:AC195"/>
    <mergeCell ref="D195:F195"/>
    <mergeCell ref="G195:H195"/>
    <mergeCell ref="I195:J195"/>
    <mergeCell ref="K195:L195"/>
    <mergeCell ref="M195:N195"/>
    <mergeCell ref="O195:P195"/>
    <mergeCell ref="W196:X196"/>
    <mergeCell ref="Y196:Z196"/>
    <mergeCell ref="AA196:AC196"/>
    <mergeCell ref="AD196:AF196"/>
    <mergeCell ref="D197:F197"/>
    <mergeCell ref="G197:H197"/>
    <mergeCell ref="I197:J197"/>
    <mergeCell ref="K197:L197"/>
    <mergeCell ref="M197:N197"/>
    <mergeCell ref="O197:P197"/>
    <mergeCell ref="AD198:AF198"/>
    <mergeCell ref="AD199:AF199"/>
    <mergeCell ref="AD197:AF197"/>
    <mergeCell ref="D198:F198"/>
    <mergeCell ref="G198:H198"/>
    <mergeCell ref="I198:J198"/>
    <mergeCell ref="K198:L198"/>
    <mergeCell ref="M198:N198"/>
    <mergeCell ref="O198:P198"/>
    <mergeCell ref="Q198:R198"/>
    <mergeCell ref="S198:T198"/>
    <mergeCell ref="U198:V198"/>
    <mergeCell ref="Q197:R197"/>
    <mergeCell ref="S197:T197"/>
    <mergeCell ref="U197:V197"/>
    <mergeCell ref="W197:X197"/>
    <mergeCell ref="Y197:Z197"/>
    <mergeCell ref="AA197:AC197"/>
    <mergeCell ref="B201:L201"/>
    <mergeCell ref="B202:L202"/>
    <mergeCell ref="D204:F204"/>
    <mergeCell ref="G204:H204"/>
    <mergeCell ref="I204:J204"/>
    <mergeCell ref="K204:L204"/>
    <mergeCell ref="W198:X198"/>
    <mergeCell ref="Y198:Z198"/>
    <mergeCell ref="AA198:AC198"/>
    <mergeCell ref="Y204:Z204"/>
    <mergeCell ref="AA204:AC204"/>
    <mergeCell ref="A199:B199"/>
    <mergeCell ref="D199:F199"/>
    <mergeCell ref="AD204:AF204"/>
    <mergeCell ref="A205:A206"/>
    <mergeCell ref="B205:B206"/>
    <mergeCell ref="C205:C206"/>
    <mergeCell ref="G205:Z205"/>
    <mergeCell ref="M204:N204"/>
    <mergeCell ref="O204:P204"/>
    <mergeCell ref="Q204:R204"/>
    <mergeCell ref="S204:T204"/>
    <mergeCell ref="U204:V204"/>
    <mergeCell ref="W204:X204"/>
    <mergeCell ref="AD223:AF223"/>
    <mergeCell ref="D224:F224"/>
    <mergeCell ref="G224:H224"/>
    <mergeCell ref="I224:J224"/>
    <mergeCell ref="K224:L224"/>
    <mergeCell ref="M224:N224"/>
    <mergeCell ref="O224:P224"/>
    <mergeCell ref="Q224:R224"/>
    <mergeCell ref="S224:T224"/>
    <mergeCell ref="U224:V224"/>
    <mergeCell ref="Q223:R223"/>
    <mergeCell ref="S223:T223"/>
    <mergeCell ref="U223:V223"/>
    <mergeCell ref="W223:X223"/>
    <mergeCell ref="Y223:Z223"/>
    <mergeCell ref="AA223:AC223"/>
    <mergeCell ref="D223:F223"/>
    <mergeCell ref="G223:H223"/>
    <mergeCell ref="I223:J223"/>
    <mergeCell ref="K223:L223"/>
    <mergeCell ref="M223:N223"/>
    <mergeCell ref="O223:P223"/>
    <mergeCell ref="W224:X224"/>
    <mergeCell ref="Y224:Z224"/>
    <mergeCell ref="AA224:AC224"/>
    <mergeCell ref="AD224:AF224"/>
    <mergeCell ref="D225:F225"/>
    <mergeCell ref="G225:H225"/>
    <mergeCell ref="I225:J225"/>
    <mergeCell ref="K225:L225"/>
    <mergeCell ref="M225:N225"/>
    <mergeCell ref="O225:P225"/>
    <mergeCell ref="AD226:AF226"/>
    <mergeCell ref="AD227:AF227"/>
    <mergeCell ref="AD225:AF225"/>
    <mergeCell ref="D226:F226"/>
    <mergeCell ref="G226:H226"/>
    <mergeCell ref="I226:J226"/>
    <mergeCell ref="K226:L226"/>
    <mergeCell ref="M226:N226"/>
    <mergeCell ref="O226:P226"/>
    <mergeCell ref="Q226:R226"/>
    <mergeCell ref="S226:T226"/>
    <mergeCell ref="U226:V226"/>
    <mergeCell ref="Q225:R225"/>
    <mergeCell ref="S225:T225"/>
    <mergeCell ref="U225:V225"/>
    <mergeCell ref="W225:X225"/>
    <mergeCell ref="Y225:Z225"/>
    <mergeCell ref="AA225:AC225"/>
    <mergeCell ref="B229:L229"/>
    <mergeCell ref="B230:L230"/>
    <mergeCell ref="D232:F232"/>
    <mergeCell ref="G232:H232"/>
    <mergeCell ref="I232:J232"/>
    <mergeCell ref="K232:L232"/>
    <mergeCell ref="W226:X226"/>
    <mergeCell ref="Y226:Z226"/>
    <mergeCell ref="AA226:AC226"/>
    <mergeCell ref="Y232:Z232"/>
    <mergeCell ref="AA232:AC232"/>
    <mergeCell ref="A227:B227"/>
    <mergeCell ref="D227:F227"/>
    <mergeCell ref="AD232:AF232"/>
    <mergeCell ref="A233:A234"/>
    <mergeCell ref="B233:B234"/>
    <mergeCell ref="C233:C234"/>
    <mergeCell ref="G233:Z233"/>
    <mergeCell ref="M232:N232"/>
    <mergeCell ref="O232:P232"/>
    <mergeCell ref="Q232:R232"/>
    <mergeCell ref="S232:T232"/>
    <mergeCell ref="U232:V232"/>
    <mergeCell ref="W232:X232"/>
    <mergeCell ref="AD251:AF251"/>
    <mergeCell ref="D252:F252"/>
    <mergeCell ref="G252:H252"/>
    <mergeCell ref="I252:J252"/>
    <mergeCell ref="K252:L252"/>
    <mergeCell ref="M252:N252"/>
    <mergeCell ref="O252:P252"/>
    <mergeCell ref="Q252:R252"/>
    <mergeCell ref="S252:T252"/>
    <mergeCell ref="U252:V252"/>
    <mergeCell ref="Q251:R251"/>
    <mergeCell ref="S251:T251"/>
    <mergeCell ref="U251:V251"/>
    <mergeCell ref="W251:X251"/>
    <mergeCell ref="Y251:Z251"/>
    <mergeCell ref="AA251:AC251"/>
    <mergeCell ref="D251:F251"/>
    <mergeCell ref="G251:H251"/>
    <mergeCell ref="I251:J251"/>
    <mergeCell ref="K251:L251"/>
    <mergeCell ref="M251:N251"/>
    <mergeCell ref="O251:P251"/>
    <mergeCell ref="W252:X252"/>
    <mergeCell ref="Y252:Z252"/>
    <mergeCell ref="AA252:AC252"/>
    <mergeCell ref="AD252:AF252"/>
    <mergeCell ref="D253:F253"/>
    <mergeCell ref="G253:H253"/>
    <mergeCell ref="I253:J253"/>
    <mergeCell ref="K253:L253"/>
    <mergeCell ref="M253:N253"/>
    <mergeCell ref="O253:P253"/>
    <mergeCell ref="AD254:AF254"/>
    <mergeCell ref="AD255:AF255"/>
    <mergeCell ref="AD253:AF253"/>
    <mergeCell ref="D254:F254"/>
    <mergeCell ref="G254:H254"/>
    <mergeCell ref="I254:J254"/>
    <mergeCell ref="K254:L254"/>
    <mergeCell ref="M254:N254"/>
    <mergeCell ref="O254:P254"/>
    <mergeCell ref="Q254:R254"/>
    <mergeCell ref="S254:T254"/>
    <mergeCell ref="U254:V254"/>
    <mergeCell ref="Q253:R253"/>
    <mergeCell ref="S253:T253"/>
    <mergeCell ref="U253:V253"/>
    <mergeCell ref="W253:X253"/>
    <mergeCell ref="Y253:Z253"/>
    <mergeCell ref="AA253:AC253"/>
    <mergeCell ref="B257:L257"/>
    <mergeCell ref="B258:L258"/>
    <mergeCell ref="D260:F260"/>
    <mergeCell ref="G260:H260"/>
    <mergeCell ref="I260:J260"/>
    <mergeCell ref="K260:L260"/>
    <mergeCell ref="W254:X254"/>
    <mergeCell ref="Y254:Z254"/>
    <mergeCell ref="AA254:AC254"/>
    <mergeCell ref="Y260:Z260"/>
    <mergeCell ref="AA260:AC260"/>
    <mergeCell ref="A255:B255"/>
    <mergeCell ref="D255:F255"/>
    <mergeCell ref="AD260:AF260"/>
    <mergeCell ref="A261:A262"/>
    <mergeCell ref="B261:B262"/>
    <mergeCell ref="C261:C262"/>
    <mergeCell ref="G261:Z261"/>
    <mergeCell ref="M260:N260"/>
    <mergeCell ref="O260:P260"/>
    <mergeCell ref="Q260:R260"/>
    <mergeCell ref="S260:T260"/>
    <mergeCell ref="U260:V260"/>
    <mergeCell ref="W260:X260"/>
    <mergeCell ref="AD279:AF279"/>
    <mergeCell ref="D280:F280"/>
    <mergeCell ref="G280:H280"/>
    <mergeCell ref="I280:J280"/>
    <mergeCell ref="K280:L280"/>
    <mergeCell ref="M280:N280"/>
    <mergeCell ref="O280:P280"/>
    <mergeCell ref="Q280:R280"/>
    <mergeCell ref="S280:T280"/>
    <mergeCell ref="U280:V280"/>
    <mergeCell ref="Q279:R279"/>
    <mergeCell ref="S279:T279"/>
    <mergeCell ref="U279:V279"/>
    <mergeCell ref="W279:X279"/>
    <mergeCell ref="Y279:Z279"/>
    <mergeCell ref="AA279:AC279"/>
    <mergeCell ref="D279:F279"/>
    <mergeCell ref="G279:H279"/>
    <mergeCell ref="I279:J279"/>
    <mergeCell ref="K279:L279"/>
    <mergeCell ref="M279:N279"/>
    <mergeCell ref="O279:P279"/>
    <mergeCell ref="W280:X280"/>
    <mergeCell ref="Y280:Z280"/>
    <mergeCell ref="AA280:AC280"/>
    <mergeCell ref="AD280:AF280"/>
    <mergeCell ref="D281:F281"/>
    <mergeCell ref="G281:H281"/>
    <mergeCell ref="I281:J281"/>
    <mergeCell ref="K281:L281"/>
    <mergeCell ref="M281:N281"/>
    <mergeCell ref="O281:P281"/>
    <mergeCell ref="AD282:AF282"/>
    <mergeCell ref="AD283:AF283"/>
    <mergeCell ref="AD281:AF281"/>
    <mergeCell ref="D282:F282"/>
    <mergeCell ref="G282:H282"/>
    <mergeCell ref="I282:J282"/>
    <mergeCell ref="K282:L282"/>
    <mergeCell ref="M282:N282"/>
    <mergeCell ref="O282:P282"/>
    <mergeCell ref="Q282:R282"/>
    <mergeCell ref="S282:T282"/>
    <mergeCell ref="U282:V282"/>
    <mergeCell ref="Q281:R281"/>
    <mergeCell ref="S281:T281"/>
    <mergeCell ref="U281:V281"/>
    <mergeCell ref="W281:X281"/>
    <mergeCell ref="Y281:Z281"/>
    <mergeCell ref="AA281:AC281"/>
    <mergeCell ref="B285:L285"/>
    <mergeCell ref="B286:L286"/>
    <mergeCell ref="D288:F288"/>
    <mergeCell ref="G288:H288"/>
    <mergeCell ref="I288:J288"/>
    <mergeCell ref="K288:L288"/>
    <mergeCell ref="W282:X282"/>
    <mergeCell ref="Y282:Z282"/>
    <mergeCell ref="AA282:AC282"/>
    <mergeCell ref="Y288:Z288"/>
    <mergeCell ref="AA288:AC288"/>
    <mergeCell ref="A283:B283"/>
    <mergeCell ref="D283:F283"/>
    <mergeCell ref="AD288:AF288"/>
    <mergeCell ref="A289:A290"/>
    <mergeCell ref="B289:B290"/>
    <mergeCell ref="C289:C290"/>
    <mergeCell ref="G289:Z289"/>
    <mergeCell ref="M288:N288"/>
    <mergeCell ref="O288:P288"/>
    <mergeCell ref="Q288:R288"/>
    <mergeCell ref="S288:T288"/>
    <mergeCell ref="U288:V288"/>
    <mergeCell ref="W288:X288"/>
    <mergeCell ref="AD307:AF307"/>
    <mergeCell ref="D308:F308"/>
    <mergeCell ref="G308:H308"/>
    <mergeCell ref="I308:J308"/>
    <mergeCell ref="K308:L308"/>
    <mergeCell ref="M308:N308"/>
    <mergeCell ref="O308:P308"/>
    <mergeCell ref="Q308:R308"/>
    <mergeCell ref="S308:T308"/>
    <mergeCell ref="U308:V308"/>
    <mergeCell ref="Q307:R307"/>
    <mergeCell ref="S307:T307"/>
    <mergeCell ref="U307:V307"/>
    <mergeCell ref="W307:X307"/>
    <mergeCell ref="Y307:Z307"/>
    <mergeCell ref="AA307:AC307"/>
    <mergeCell ref="D307:F307"/>
    <mergeCell ref="G307:H307"/>
    <mergeCell ref="I307:J307"/>
    <mergeCell ref="K307:L307"/>
    <mergeCell ref="M307:N307"/>
    <mergeCell ref="O307:P307"/>
    <mergeCell ref="W308:X308"/>
    <mergeCell ref="Y308:Z308"/>
    <mergeCell ref="G309:H309"/>
    <mergeCell ref="I309:J309"/>
    <mergeCell ref="K309:L309"/>
    <mergeCell ref="M309:N309"/>
    <mergeCell ref="O309:P309"/>
    <mergeCell ref="AD309:AF309"/>
    <mergeCell ref="Q309:R309"/>
    <mergeCell ref="S309:T309"/>
    <mergeCell ref="U309:V309"/>
    <mergeCell ref="W309:X309"/>
    <mergeCell ref="Y309:Z309"/>
    <mergeCell ref="AA309:AC309"/>
    <mergeCell ref="Y85:Z85"/>
    <mergeCell ref="A312:AF312"/>
    <mergeCell ref="A313:AF313"/>
    <mergeCell ref="A314:AF314"/>
    <mergeCell ref="A315:AF315"/>
    <mergeCell ref="W310:X310"/>
    <mergeCell ref="Y310:Z310"/>
    <mergeCell ref="AA310:AC310"/>
    <mergeCell ref="AD310:AF310"/>
    <mergeCell ref="A311:B311"/>
    <mergeCell ref="D311:F311"/>
    <mergeCell ref="AD311:AF311"/>
    <mergeCell ref="D310:F310"/>
    <mergeCell ref="G310:H310"/>
    <mergeCell ref="I310:J310"/>
    <mergeCell ref="K310:L310"/>
    <mergeCell ref="M310:N310"/>
    <mergeCell ref="O310:P310"/>
    <mergeCell ref="Q310:R310"/>
    <mergeCell ref="S310:T310"/>
    <mergeCell ref="U310:V310"/>
    <mergeCell ref="AA308:AC308"/>
    <mergeCell ref="AD308:AF308"/>
    <mergeCell ref="D309:F309"/>
  </mergeCells>
  <pageMargins left="0.31496062992125984" right="0.23622047244094491" top="0.35433070866141736" bottom="0.35433070866141736" header="0.31496062992125984" footer="0.31496062992125984"/>
  <pageSetup paperSize="8" scale="64" fitToHeight="0" orientation="landscape" cellComments="asDisplayed" r:id="rId1"/>
  <headerFooter>
    <oddFooter>&amp;C&amp;P</oddFooter>
  </headerFooter>
  <rowBreaks count="10" manualBreakCount="10">
    <brk id="30" max="31" man="1"/>
    <brk id="58" max="31" man="1"/>
    <brk id="86" max="31" man="1"/>
    <brk id="115" max="31" man="1"/>
    <brk id="143" max="31" man="1"/>
    <brk id="171" max="31" man="1"/>
    <brk id="199" max="31" man="1"/>
    <brk id="227" max="31" man="1"/>
    <brk id="255" max="31" man="1"/>
    <brk id="283"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ADFFD-8FED-4FC1-BC8C-5A5B0014153C}">
  <sheetPr>
    <pageSetUpPr fitToPage="1"/>
  </sheetPr>
  <dimension ref="A1:AQ138"/>
  <sheetViews>
    <sheetView view="pageBreakPreview" zoomScaleNormal="85" zoomScaleSheetLayoutView="100" workbookViewId="0">
      <pane xSplit="2" ySplit="9" topLeftCell="P10" activePane="bottomRight" state="frozen"/>
      <selection activeCell="A35" sqref="A35"/>
      <selection pane="topRight" activeCell="A35" sqref="A35"/>
      <selection pane="bottomLeft" activeCell="A35" sqref="A35"/>
      <selection pane="bottomRight" activeCell="B7" sqref="B7"/>
    </sheetView>
  </sheetViews>
  <sheetFormatPr defaultRowHeight="15"/>
  <cols>
    <col min="1" max="1" width="13.28515625" style="137" customWidth="1"/>
    <col min="2" max="2" width="34.140625" style="137" customWidth="1"/>
    <col min="3" max="7" width="9.140625" style="137"/>
    <col min="8" max="8" width="7.7109375" style="137" customWidth="1"/>
    <col min="9" max="9" width="5.42578125" style="137" customWidth="1"/>
    <col min="10" max="10" width="5.85546875" style="137" customWidth="1"/>
    <col min="11" max="13" width="9.140625" style="137"/>
    <col min="14" max="14" width="10.7109375" style="137" customWidth="1"/>
    <col min="15" max="16" width="9.140625" style="137"/>
    <col min="17" max="17" width="10.42578125" style="137" customWidth="1"/>
    <col min="18" max="19" width="9.140625" style="137" customWidth="1"/>
    <col min="20" max="20" width="10.28515625" style="137" customWidth="1"/>
    <col min="21" max="22" width="9.140625" style="137" customWidth="1"/>
    <col min="23" max="23" width="10.42578125" style="311" customWidth="1"/>
    <col min="24" max="25" width="9.140625" style="137" customWidth="1"/>
    <col min="26" max="26" width="10.42578125" style="137" customWidth="1"/>
    <col min="27" max="28" width="9.140625" style="137" customWidth="1"/>
    <col min="29" max="29" width="10" style="137" customWidth="1"/>
    <col min="30" max="30" width="9.140625" style="137" customWidth="1"/>
    <col min="31" max="31" width="8.7109375" style="137" customWidth="1"/>
    <col min="32" max="37" width="9.140625" style="137" customWidth="1"/>
    <col min="38" max="38" width="11.7109375" style="311" customWidth="1"/>
    <col min="39" max="40" width="9.140625" style="137"/>
    <col min="41" max="41" width="11" style="137" customWidth="1"/>
    <col min="42" max="42" width="9.140625" style="137"/>
    <col min="43" max="43" width="9.5703125" style="137" bestFit="1" customWidth="1"/>
    <col min="44" max="255" width="9.140625" style="123"/>
    <col min="256" max="256" width="14.42578125" style="123" customWidth="1"/>
    <col min="257" max="257" width="34.140625" style="123" customWidth="1"/>
    <col min="258" max="271" width="9.140625" style="123"/>
    <col min="272" max="292" width="0" style="123" hidden="1" customWidth="1"/>
    <col min="293" max="511" width="9.140625" style="123"/>
    <col min="512" max="512" width="14.42578125" style="123" customWidth="1"/>
    <col min="513" max="513" width="34.140625" style="123" customWidth="1"/>
    <col min="514" max="527" width="9.140625" style="123"/>
    <col min="528" max="548" width="0" style="123" hidden="1" customWidth="1"/>
    <col min="549" max="767" width="9.140625" style="123"/>
    <col min="768" max="768" width="14.42578125" style="123" customWidth="1"/>
    <col min="769" max="769" width="34.140625" style="123" customWidth="1"/>
    <col min="770" max="783" width="9.140625" style="123"/>
    <col min="784" max="804" width="0" style="123" hidden="1" customWidth="1"/>
    <col min="805" max="1023" width="9.140625" style="123"/>
    <col min="1024" max="1024" width="14.42578125" style="123" customWidth="1"/>
    <col min="1025" max="1025" width="34.140625" style="123" customWidth="1"/>
    <col min="1026" max="1039" width="9.140625" style="123"/>
    <col min="1040" max="1060" width="0" style="123" hidden="1" customWidth="1"/>
    <col min="1061" max="1279" width="9.140625" style="123"/>
    <col min="1280" max="1280" width="14.42578125" style="123" customWidth="1"/>
    <col min="1281" max="1281" width="34.140625" style="123" customWidth="1"/>
    <col min="1282" max="1295" width="9.140625" style="123"/>
    <col min="1296" max="1316" width="0" style="123" hidden="1" customWidth="1"/>
    <col min="1317" max="1535" width="9.140625" style="123"/>
    <col min="1536" max="1536" width="14.42578125" style="123" customWidth="1"/>
    <col min="1537" max="1537" width="34.140625" style="123" customWidth="1"/>
    <col min="1538" max="1551" width="9.140625" style="123"/>
    <col min="1552" max="1572" width="0" style="123" hidden="1" customWidth="1"/>
    <col min="1573" max="1791" width="9.140625" style="123"/>
    <col min="1792" max="1792" width="14.42578125" style="123" customWidth="1"/>
    <col min="1793" max="1793" width="34.140625" style="123" customWidth="1"/>
    <col min="1794" max="1807" width="9.140625" style="123"/>
    <col min="1808" max="1828" width="0" style="123" hidden="1" customWidth="1"/>
    <col min="1829" max="2047" width="9.140625" style="123"/>
    <col min="2048" max="2048" width="14.42578125" style="123" customWidth="1"/>
    <col min="2049" max="2049" width="34.140625" style="123" customWidth="1"/>
    <col min="2050" max="2063" width="9.140625" style="123"/>
    <col min="2064" max="2084" width="0" style="123" hidden="1" customWidth="1"/>
    <col min="2085" max="2303" width="9.140625" style="123"/>
    <col min="2304" max="2304" width="14.42578125" style="123" customWidth="1"/>
    <col min="2305" max="2305" width="34.140625" style="123" customWidth="1"/>
    <col min="2306" max="2319" width="9.140625" style="123"/>
    <col min="2320" max="2340" width="0" style="123" hidden="1" customWidth="1"/>
    <col min="2341" max="2559" width="9.140625" style="123"/>
    <col min="2560" max="2560" width="14.42578125" style="123" customWidth="1"/>
    <col min="2561" max="2561" width="34.140625" style="123" customWidth="1"/>
    <col min="2562" max="2575" width="9.140625" style="123"/>
    <col min="2576" max="2596" width="0" style="123" hidden="1" customWidth="1"/>
    <col min="2597" max="2815" width="9.140625" style="123"/>
    <col min="2816" max="2816" width="14.42578125" style="123" customWidth="1"/>
    <col min="2817" max="2817" width="34.140625" style="123" customWidth="1"/>
    <col min="2818" max="2831" width="9.140625" style="123"/>
    <col min="2832" max="2852" width="0" style="123" hidden="1" customWidth="1"/>
    <col min="2853" max="3071" width="9.140625" style="123"/>
    <col min="3072" max="3072" width="14.42578125" style="123" customWidth="1"/>
    <col min="3073" max="3073" width="34.140625" style="123" customWidth="1"/>
    <col min="3074" max="3087" width="9.140625" style="123"/>
    <col min="3088" max="3108" width="0" style="123" hidden="1" customWidth="1"/>
    <col min="3109" max="3327" width="9.140625" style="123"/>
    <col min="3328" max="3328" width="14.42578125" style="123" customWidth="1"/>
    <col min="3329" max="3329" width="34.140625" style="123" customWidth="1"/>
    <col min="3330" max="3343" width="9.140625" style="123"/>
    <col min="3344" max="3364" width="0" style="123" hidden="1" customWidth="1"/>
    <col min="3365" max="3583" width="9.140625" style="123"/>
    <col min="3584" max="3584" width="14.42578125" style="123" customWidth="1"/>
    <col min="3585" max="3585" width="34.140625" style="123" customWidth="1"/>
    <col min="3586" max="3599" width="9.140625" style="123"/>
    <col min="3600" max="3620" width="0" style="123" hidden="1" customWidth="1"/>
    <col min="3621" max="3839" width="9.140625" style="123"/>
    <col min="3840" max="3840" width="14.42578125" style="123" customWidth="1"/>
    <col min="3841" max="3841" width="34.140625" style="123" customWidth="1"/>
    <col min="3842" max="3855" width="9.140625" style="123"/>
    <col min="3856" max="3876" width="0" style="123" hidden="1" customWidth="1"/>
    <col min="3877" max="4095" width="9.140625" style="123"/>
    <col min="4096" max="4096" width="14.42578125" style="123" customWidth="1"/>
    <col min="4097" max="4097" width="34.140625" style="123" customWidth="1"/>
    <col min="4098" max="4111" width="9.140625" style="123"/>
    <col min="4112" max="4132" width="0" style="123" hidden="1" customWidth="1"/>
    <col min="4133" max="4351" width="9.140625" style="123"/>
    <col min="4352" max="4352" width="14.42578125" style="123" customWidth="1"/>
    <col min="4353" max="4353" width="34.140625" style="123" customWidth="1"/>
    <col min="4354" max="4367" width="9.140625" style="123"/>
    <col min="4368" max="4388" width="0" style="123" hidden="1" customWidth="1"/>
    <col min="4389" max="4607" width="9.140625" style="123"/>
    <col min="4608" max="4608" width="14.42578125" style="123" customWidth="1"/>
    <col min="4609" max="4609" width="34.140625" style="123" customWidth="1"/>
    <col min="4610" max="4623" width="9.140625" style="123"/>
    <col min="4624" max="4644" width="0" style="123" hidden="1" customWidth="1"/>
    <col min="4645" max="4863" width="9.140625" style="123"/>
    <col min="4864" max="4864" width="14.42578125" style="123" customWidth="1"/>
    <col min="4865" max="4865" width="34.140625" style="123" customWidth="1"/>
    <col min="4866" max="4879" width="9.140625" style="123"/>
    <col min="4880" max="4900" width="0" style="123" hidden="1" customWidth="1"/>
    <col min="4901" max="5119" width="9.140625" style="123"/>
    <col min="5120" max="5120" width="14.42578125" style="123" customWidth="1"/>
    <col min="5121" max="5121" width="34.140625" style="123" customWidth="1"/>
    <col min="5122" max="5135" width="9.140625" style="123"/>
    <col min="5136" max="5156" width="0" style="123" hidden="1" customWidth="1"/>
    <col min="5157" max="5375" width="9.140625" style="123"/>
    <col min="5376" max="5376" width="14.42578125" style="123" customWidth="1"/>
    <col min="5377" max="5377" width="34.140625" style="123" customWidth="1"/>
    <col min="5378" max="5391" width="9.140625" style="123"/>
    <col min="5392" max="5412" width="0" style="123" hidden="1" customWidth="1"/>
    <col min="5413" max="5631" width="9.140625" style="123"/>
    <col min="5632" max="5632" width="14.42578125" style="123" customWidth="1"/>
    <col min="5633" max="5633" width="34.140625" style="123" customWidth="1"/>
    <col min="5634" max="5647" width="9.140625" style="123"/>
    <col min="5648" max="5668" width="0" style="123" hidden="1" customWidth="1"/>
    <col min="5669" max="5887" width="9.140625" style="123"/>
    <col min="5888" max="5888" width="14.42578125" style="123" customWidth="1"/>
    <col min="5889" max="5889" width="34.140625" style="123" customWidth="1"/>
    <col min="5890" max="5903" width="9.140625" style="123"/>
    <col min="5904" max="5924" width="0" style="123" hidden="1" customWidth="1"/>
    <col min="5925" max="6143" width="9.140625" style="123"/>
    <col min="6144" max="6144" width="14.42578125" style="123" customWidth="1"/>
    <col min="6145" max="6145" width="34.140625" style="123" customWidth="1"/>
    <col min="6146" max="6159" width="9.140625" style="123"/>
    <col min="6160" max="6180" width="0" style="123" hidden="1" customWidth="1"/>
    <col min="6181" max="6399" width="9.140625" style="123"/>
    <col min="6400" max="6400" width="14.42578125" style="123" customWidth="1"/>
    <col min="6401" max="6401" width="34.140625" style="123" customWidth="1"/>
    <col min="6402" max="6415" width="9.140625" style="123"/>
    <col min="6416" max="6436" width="0" style="123" hidden="1" customWidth="1"/>
    <col min="6437" max="6655" width="9.140625" style="123"/>
    <col min="6656" max="6656" width="14.42578125" style="123" customWidth="1"/>
    <col min="6657" max="6657" width="34.140625" style="123" customWidth="1"/>
    <col min="6658" max="6671" width="9.140625" style="123"/>
    <col min="6672" max="6692" width="0" style="123" hidden="1" customWidth="1"/>
    <col min="6693" max="6911" width="9.140625" style="123"/>
    <col min="6912" max="6912" width="14.42578125" style="123" customWidth="1"/>
    <col min="6913" max="6913" width="34.140625" style="123" customWidth="1"/>
    <col min="6914" max="6927" width="9.140625" style="123"/>
    <col min="6928" max="6948" width="0" style="123" hidden="1" customWidth="1"/>
    <col min="6949" max="7167" width="9.140625" style="123"/>
    <col min="7168" max="7168" width="14.42578125" style="123" customWidth="1"/>
    <col min="7169" max="7169" width="34.140625" style="123" customWidth="1"/>
    <col min="7170" max="7183" width="9.140625" style="123"/>
    <col min="7184" max="7204" width="0" style="123" hidden="1" customWidth="1"/>
    <col min="7205" max="7423" width="9.140625" style="123"/>
    <col min="7424" max="7424" width="14.42578125" style="123" customWidth="1"/>
    <col min="7425" max="7425" width="34.140625" style="123" customWidth="1"/>
    <col min="7426" max="7439" width="9.140625" style="123"/>
    <col min="7440" max="7460" width="0" style="123" hidden="1" customWidth="1"/>
    <col min="7461" max="7679" width="9.140625" style="123"/>
    <col min="7680" max="7680" width="14.42578125" style="123" customWidth="1"/>
    <col min="7681" max="7681" width="34.140625" style="123" customWidth="1"/>
    <col min="7682" max="7695" width="9.140625" style="123"/>
    <col min="7696" max="7716" width="0" style="123" hidden="1" customWidth="1"/>
    <col min="7717" max="7935" width="9.140625" style="123"/>
    <col min="7936" max="7936" width="14.42578125" style="123" customWidth="1"/>
    <col min="7937" max="7937" width="34.140625" style="123" customWidth="1"/>
    <col min="7938" max="7951" width="9.140625" style="123"/>
    <col min="7952" max="7972" width="0" style="123" hidden="1" customWidth="1"/>
    <col min="7973" max="8191" width="9.140625" style="123"/>
    <col min="8192" max="8192" width="14.42578125" style="123" customWidth="1"/>
    <col min="8193" max="8193" width="34.140625" style="123" customWidth="1"/>
    <col min="8194" max="8207" width="9.140625" style="123"/>
    <col min="8208" max="8228" width="0" style="123" hidden="1" customWidth="1"/>
    <col min="8229" max="8447" width="9.140625" style="123"/>
    <col min="8448" max="8448" width="14.42578125" style="123" customWidth="1"/>
    <col min="8449" max="8449" width="34.140625" style="123" customWidth="1"/>
    <col min="8450" max="8463" width="9.140625" style="123"/>
    <col min="8464" max="8484" width="0" style="123" hidden="1" customWidth="1"/>
    <col min="8485" max="8703" width="9.140625" style="123"/>
    <col min="8704" max="8704" width="14.42578125" style="123" customWidth="1"/>
    <col min="8705" max="8705" width="34.140625" style="123" customWidth="1"/>
    <col min="8706" max="8719" width="9.140625" style="123"/>
    <col min="8720" max="8740" width="0" style="123" hidden="1" customWidth="1"/>
    <col min="8741" max="8959" width="9.140625" style="123"/>
    <col min="8960" max="8960" width="14.42578125" style="123" customWidth="1"/>
    <col min="8961" max="8961" width="34.140625" style="123" customWidth="1"/>
    <col min="8962" max="8975" width="9.140625" style="123"/>
    <col min="8976" max="8996" width="0" style="123" hidden="1" customWidth="1"/>
    <col min="8997" max="9215" width="9.140625" style="123"/>
    <col min="9216" max="9216" width="14.42578125" style="123" customWidth="1"/>
    <col min="9217" max="9217" width="34.140625" style="123" customWidth="1"/>
    <col min="9218" max="9231" width="9.140625" style="123"/>
    <col min="9232" max="9252" width="0" style="123" hidden="1" customWidth="1"/>
    <col min="9253" max="9471" width="9.140625" style="123"/>
    <col min="9472" max="9472" width="14.42578125" style="123" customWidth="1"/>
    <col min="9473" max="9473" width="34.140625" style="123" customWidth="1"/>
    <col min="9474" max="9487" width="9.140625" style="123"/>
    <col min="9488" max="9508" width="0" style="123" hidden="1" customWidth="1"/>
    <col min="9509" max="9727" width="9.140625" style="123"/>
    <col min="9728" max="9728" width="14.42578125" style="123" customWidth="1"/>
    <col min="9729" max="9729" width="34.140625" style="123" customWidth="1"/>
    <col min="9730" max="9743" width="9.140625" style="123"/>
    <col min="9744" max="9764" width="0" style="123" hidden="1" customWidth="1"/>
    <col min="9765" max="9983" width="9.140625" style="123"/>
    <col min="9984" max="9984" width="14.42578125" style="123" customWidth="1"/>
    <col min="9985" max="9985" width="34.140625" style="123" customWidth="1"/>
    <col min="9986" max="9999" width="9.140625" style="123"/>
    <col min="10000" max="10020" width="0" style="123" hidden="1" customWidth="1"/>
    <col min="10021" max="10239" width="9.140625" style="123"/>
    <col min="10240" max="10240" width="14.42578125" style="123" customWidth="1"/>
    <col min="10241" max="10241" width="34.140625" style="123" customWidth="1"/>
    <col min="10242" max="10255" width="9.140625" style="123"/>
    <col min="10256" max="10276" width="0" style="123" hidden="1" customWidth="1"/>
    <col min="10277" max="10495" width="9.140625" style="123"/>
    <col min="10496" max="10496" width="14.42578125" style="123" customWidth="1"/>
    <col min="10497" max="10497" width="34.140625" style="123" customWidth="1"/>
    <col min="10498" max="10511" width="9.140625" style="123"/>
    <col min="10512" max="10532" width="0" style="123" hidden="1" customWidth="1"/>
    <col min="10533" max="10751" width="9.140625" style="123"/>
    <col min="10752" max="10752" width="14.42578125" style="123" customWidth="1"/>
    <col min="10753" max="10753" width="34.140625" style="123" customWidth="1"/>
    <col min="10754" max="10767" width="9.140625" style="123"/>
    <col min="10768" max="10788" width="0" style="123" hidden="1" customWidth="1"/>
    <col min="10789" max="11007" width="9.140625" style="123"/>
    <col min="11008" max="11008" width="14.42578125" style="123" customWidth="1"/>
    <col min="11009" max="11009" width="34.140625" style="123" customWidth="1"/>
    <col min="11010" max="11023" width="9.140625" style="123"/>
    <col min="11024" max="11044" width="0" style="123" hidden="1" customWidth="1"/>
    <col min="11045" max="11263" width="9.140625" style="123"/>
    <col min="11264" max="11264" width="14.42578125" style="123" customWidth="1"/>
    <col min="11265" max="11265" width="34.140625" style="123" customWidth="1"/>
    <col min="11266" max="11279" width="9.140625" style="123"/>
    <col min="11280" max="11300" width="0" style="123" hidden="1" customWidth="1"/>
    <col min="11301" max="11519" width="9.140625" style="123"/>
    <col min="11520" max="11520" width="14.42578125" style="123" customWidth="1"/>
    <col min="11521" max="11521" width="34.140625" style="123" customWidth="1"/>
    <col min="11522" max="11535" width="9.140625" style="123"/>
    <col min="11536" max="11556" width="0" style="123" hidden="1" customWidth="1"/>
    <col min="11557" max="11775" width="9.140625" style="123"/>
    <col min="11776" max="11776" width="14.42578125" style="123" customWidth="1"/>
    <col min="11777" max="11777" width="34.140625" style="123" customWidth="1"/>
    <col min="11778" max="11791" width="9.140625" style="123"/>
    <col min="11792" max="11812" width="0" style="123" hidden="1" customWidth="1"/>
    <col min="11813" max="12031" width="9.140625" style="123"/>
    <col min="12032" max="12032" width="14.42578125" style="123" customWidth="1"/>
    <col min="12033" max="12033" width="34.140625" style="123" customWidth="1"/>
    <col min="12034" max="12047" width="9.140625" style="123"/>
    <col min="12048" max="12068" width="0" style="123" hidden="1" customWidth="1"/>
    <col min="12069" max="12287" width="9.140625" style="123"/>
    <col min="12288" max="12288" width="14.42578125" style="123" customWidth="1"/>
    <col min="12289" max="12289" width="34.140625" style="123" customWidth="1"/>
    <col min="12290" max="12303" width="9.140625" style="123"/>
    <col min="12304" max="12324" width="0" style="123" hidden="1" customWidth="1"/>
    <col min="12325" max="12543" width="9.140625" style="123"/>
    <col min="12544" max="12544" width="14.42578125" style="123" customWidth="1"/>
    <col min="12545" max="12545" width="34.140625" style="123" customWidth="1"/>
    <col min="12546" max="12559" width="9.140625" style="123"/>
    <col min="12560" max="12580" width="0" style="123" hidden="1" customWidth="1"/>
    <col min="12581" max="12799" width="9.140625" style="123"/>
    <col min="12800" max="12800" width="14.42578125" style="123" customWidth="1"/>
    <col min="12801" max="12801" width="34.140625" style="123" customWidth="1"/>
    <col min="12802" max="12815" width="9.140625" style="123"/>
    <col min="12816" max="12836" width="0" style="123" hidden="1" customWidth="1"/>
    <col min="12837" max="13055" width="9.140625" style="123"/>
    <col min="13056" max="13056" width="14.42578125" style="123" customWidth="1"/>
    <col min="13057" max="13057" width="34.140625" style="123" customWidth="1"/>
    <col min="13058" max="13071" width="9.140625" style="123"/>
    <col min="13072" max="13092" width="0" style="123" hidden="1" customWidth="1"/>
    <col min="13093" max="13311" width="9.140625" style="123"/>
    <col min="13312" max="13312" width="14.42578125" style="123" customWidth="1"/>
    <col min="13313" max="13313" width="34.140625" style="123" customWidth="1"/>
    <col min="13314" max="13327" width="9.140625" style="123"/>
    <col min="13328" max="13348" width="0" style="123" hidden="1" customWidth="1"/>
    <col min="13349" max="13567" width="9.140625" style="123"/>
    <col min="13568" max="13568" width="14.42578125" style="123" customWidth="1"/>
    <col min="13569" max="13569" width="34.140625" style="123" customWidth="1"/>
    <col min="13570" max="13583" width="9.140625" style="123"/>
    <col min="13584" max="13604" width="0" style="123" hidden="1" customWidth="1"/>
    <col min="13605" max="13823" width="9.140625" style="123"/>
    <col min="13824" max="13824" width="14.42578125" style="123" customWidth="1"/>
    <col min="13825" max="13825" width="34.140625" style="123" customWidth="1"/>
    <col min="13826" max="13839" width="9.140625" style="123"/>
    <col min="13840" max="13860" width="0" style="123" hidden="1" customWidth="1"/>
    <col min="13861" max="14079" width="9.140625" style="123"/>
    <col min="14080" max="14080" width="14.42578125" style="123" customWidth="1"/>
    <col min="14081" max="14081" width="34.140625" style="123" customWidth="1"/>
    <col min="14082" max="14095" width="9.140625" style="123"/>
    <col min="14096" max="14116" width="0" style="123" hidden="1" customWidth="1"/>
    <col min="14117" max="14335" width="9.140625" style="123"/>
    <col min="14336" max="14336" width="14.42578125" style="123" customWidth="1"/>
    <col min="14337" max="14337" width="34.140625" style="123" customWidth="1"/>
    <col min="14338" max="14351" width="9.140625" style="123"/>
    <col min="14352" max="14372" width="0" style="123" hidden="1" customWidth="1"/>
    <col min="14373" max="14591" width="9.140625" style="123"/>
    <col min="14592" max="14592" width="14.42578125" style="123" customWidth="1"/>
    <col min="14593" max="14593" width="34.140625" style="123" customWidth="1"/>
    <col min="14594" max="14607" width="9.140625" style="123"/>
    <col min="14608" max="14628" width="0" style="123" hidden="1" customWidth="1"/>
    <col min="14629" max="14847" width="9.140625" style="123"/>
    <col min="14848" max="14848" width="14.42578125" style="123" customWidth="1"/>
    <col min="14849" max="14849" width="34.140625" style="123" customWidth="1"/>
    <col min="14850" max="14863" width="9.140625" style="123"/>
    <col min="14864" max="14884" width="0" style="123" hidden="1" customWidth="1"/>
    <col min="14885" max="15103" width="9.140625" style="123"/>
    <col min="15104" max="15104" width="14.42578125" style="123" customWidth="1"/>
    <col min="15105" max="15105" width="34.140625" style="123" customWidth="1"/>
    <col min="15106" max="15119" width="9.140625" style="123"/>
    <col min="15120" max="15140" width="0" style="123" hidden="1" customWidth="1"/>
    <col min="15141" max="15359" width="9.140625" style="123"/>
    <col min="15360" max="15360" width="14.42578125" style="123" customWidth="1"/>
    <col min="15361" max="15361" width="34.140625" style="123" customWidth="1"/>
    <col min="15362" max="15375" width="9.140625" style="123"/>
    <col min="15376" max="15396" width="0" style="123" hidden="1" customWidth="1"/>
    <col min="15397" max="15615" width="9.140625" style="123"/>
    <col min="15616" max="15616" width="14.42578125" style="123" customWidth="1"/>
    <col min="15617" max="15617" width="34.140625" style="123" customWidth="1"/>
    <col min="15618" max="15631" width="9.140625" style="123"/>
    <col min="15632" max="15652" width="0" style="123" hidden="1" customWidth="1"/>
    <col min="15653" max="15871" width="9.140625" style="123"/>
    <col min="15872" max="15872" width="14.42578125" style="123" customWidth="1"/>
    <col min="15873" max="15873" width="34.140625" style="123" customWidth="1"/>
    <col min="15874" max="15887" width="9.140625" style="123"/>
    <col min="15888" max="15908" width="0" style="123" hidden="1" customWidth="1"/>
    <col min="15909" max="16127" width="9.140625" style="123"/>
    <col min="16128" max="16128" width="14.42578125" style="123" customWidth="1"/>
    <col min="16129" max="16129" width="34.140625" style="123" customWidth="1"/>
    <col min="16130" max="16143" width="9.140625" style="123"/>
    <col min="16144" max="16164" width="0" style="123" hidden="1" customWidth="1"/>
    <col min="16165" max="16383" width="9.140625" style="123"/>
    <col min="16384" max="16384" width="9.140625" style="123" customWidth="1"/>
  </cols>
  <sheetData>
    <row r="1" spans="1:43" s="124" customFormat="1" ht="14.25">
      <c r="A1" s="556" t="s">
        <v>867</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row>
    <row r="2" spans="1:43" s="124" customFormat="1" ht="38.25" customHeight="1">
      <c r="A2" s="626" t="s">
        <v>868</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row>
    <row r="3" spans="1:43" ht="17.25" customHeight="1" thickBot="1">
      <c r="A3" s="243"/>
      <c r="B3" s="243"/>
    </row>
    <row r="4" spans="1:43" ht="15.75" thickBot="1">
      <c r="A4" s="312" t="s">
        <v>1</v>
      </c>
      <c r="B4" s="569" t="s">
        <v>715</v>
      </c>
      <c r="C4" s="570"/>
      <c r="D4" s="570"/>
      <c r="E4" s="570"/>
      <c r="F4" s="570"/>
      <c r="G4" s="570"/>
      <c r="H4" s="570"/>
      <c r="I4" s="570"/>
      <c r="J4" s="570"/>
      <c r="K4" s="570"/>
      <c r="L4" s="571"/>
      <c r="M4" s="7"/>
      <c r="N4" s="7"/>
      <c r="O4" s="7"/>
      <c r="P4" s="7"/>
      <c r="Q4" s="7"/>
      <c r="R4" s="7"/>
      <c r="S4" s="7"/>
      <c r="T4" s="7"/>
      <c r="U4" s="7"/>
      <c r="V4" s="7"/>
      <c r="W4" s="257"/>
      <c r="X4" s="7"/>
      <c r="Y4" s="7"/>
      <c r="Z4" s="7"/>
      <c r="AA4" s="7"/>
    </row>
    <row r="5" spans="1:43" ht="39" customHeight="1" thickBot="1">
      <c r="A5" s="176" t="s">
        <v>4</v>
      </c>
      <c r="B5" s="543" t="s">
        <v>716</v>
      </c>
      <c r="C5" s="548"/>
      <c r="D5" s="548"/>
      <c r="E5" s="548"/>
      <c r="F5" s="548"/>
      <c r="G5" s="548"/>
      <c r="H5" s="548"/>
      <c r="I5" s="548"/>
      <c r="J5" s="548"/>
      <c r="K5" s="548"/>
      <c r="L5" s="549"/>
      <c r="M5" s="7"/>
      <c r="N5" s="7"/>
      <c r="O5" s="7"/>
      <c r="P5" s="7"/>
      <c r="Q5" s="7"/>
      <c r="R5" s="7"/>
      <c r="S5" s="7"/>
      <c r="T5" s="7"/>
      <c r="U5" s="7"/>
      <c r="V5" s="7"/>
      <c r="W5" s="257"/>
      <c r="X5" s="7"/>
      <c r="Y5" s="7"/>
      <c r="Z5" s="7"/>
      <c r="AA5" s="7"/>
    </row>
    <row r="6" spans="1:43" ht="15.75" thickBot="1">
      <c r="A6" s="139"/>
      <c r="D6" s="139"/>
      <c r="E6" s="139"/>
      <c r="F6" s="139"/>
      <c r="G6" s="139"/>
    </row>
    <row r="7" spans="1:43" s="136" customFormat="1" ht="42.75" customHeight="1" thickBot="1">
      <c r="A7" s="191" t="s">
        <v>7</v>
      </c>
      <c r="B7" s="192" t="s">
        <v>833</v>
      </c>
      <c r="C7" s="250" t="s">
        <v>11</v>
      </c>
      <c r="D7" s="250" t="s">
        <v>9</v>
      </c>
      <c r="E7" s="550" t="s">
        <v>774</v>
      </c>
      <c r="F7" s="550"/>
      <c r="G7" s="550"/>
      <c r="H7" s="550" t="s">
        <v>13</v>
      </c>
      <c r="I7" s="550"/>
      <c r="J7" s="550"/>
      <c r="K7" s="550" t="s">
        <v>14</v>
      </c>
      <c r="L7" s="550"/>
      <c r="M7" s="550"/>
      <c r="N7" s="550" t="s">
        <v>15</v>
      </c>
      <c r="O7" s="550"/>
      <c r="P7" s="550"/>
      <c r="Q7" s="550" t="s">
        <v>16</v>
      </c>
      <c r="R7" s="550"/>
      <c r="S7" s="550"/>
      <c r="T7" s="550" t="s">
        <v>17</v>
      </c>
      <c r="U7" s="550"/>
      <c r="V7" s="550"/>
      <c r="W7" s="550" t="s">
        <v>18</v>
      </c>
      <c r="X7" s="550"/>
      <c r="Y7" s="550"/>
      <c r="Z7" s="550" t="s">
        <v>19</v>
      </c>
      <c r="AA7" s="550"/>
      <c r="AB7" s="550"/>
      <c r="AC7" s="550" t="s">
        <v>20</v>
      </c>
      <c r="AD7" s="550"/>
      <c r="AE7" s="550"/>
      <c r="AF7" s="550" t="s">
        <v>21</v>
      </c>
      <c r="AG7" s="550"/>
      <c r="AH7" s="550"/>
      <c r="AI7" s="550" t="s">
        <v>22</v>
      </c>
      <c r="AJ7" s="550"/>
      <c r="AK7" s="550"/>
      <c r="AL7" s="550" t="s">
        <v>720</v>
      </c>
      <c r="AM7" s="550"/>
      <c r="AN7" s="550"/>
      <c r="AO7" s="550" t="s">
        <v>775</v>
      </c>
      <c r="AP7" s="550"/>
      <c r="AQ7" s="550"/>
    </row>
    <row r="8" spans="1:43" s="131" customFormat="1" ht="13.5" thickBot="1">
      <c r="A8" s="176"/>
      <c r="B8" s="190"/>
      <c r="C8" s="190"/>
      <c r="D8" s="176"/>
      <c r="E8" s="576"/>
      <c r="F8" s="576"/>
      <c r="G8" s="576"/>
      <c r="H8" s="553" t="s">
        <v>722</v>
      </c>
      <c r="I8" s="554"/>
      <c r="J8" s="554"/>
      <c r="K8" s="554"/>
      <c r="L8" s="554"/>
      <c r="M8" s="554"/>
      <c r="N8" s="554"/>
      <c r="O8" s="554"/>
      <c r="P8" s="554"/>
      <c r="Q8" s="554"/>
      <c r="R8" s="554"/>
      <c r="S8" s="554"/>
      <c r="T8" s="554"/>
      <c r="U8" s="554"/>
      <c r="V8" s="554"/>
      <c r="W8" s="554"/>
      <c r="X8" s="554"/>
      <c r="Y8" s="554"/>
      <c r="Z8" s="554"/>
      <c r="AA8" s="554"/>
      <c r="AB8" s="554"/>
      <c r="AC8" s="554"/>
      <c r="AD8" s="554"/>
      <c r="AE8" s="554"/>
      <c r="AF8" s="554"/>
      <c r="AG8" s="554"/>
      <c r="AH8" s="554"/>
      <c r="AI8" s="554"/>
      <c r="AJ8" s="554"/>
      <c r="AK8" s="555"/>
      <c r="AL8" s="565"/>
      <c r="AM8" s="565"/>
      <c r="AN8" s="565"/>
      <c r="AO8" s="565"/>
      <c r="AP8" s="565"/>
      <c r="AQ8" s="565"/>
    </row>
    <row r="9" spans="1:43" s="129" customFormat="1" ht="13.5" thickBot="1">
      <c r="A9" s="176"/>
      <c r="B9" s="176"/>
      <c r="C9" s="176"/>
      <c r="D9" s="176"/>
      <c r="E9" s="176" t="s">
        <v>26</v>
      </c>
      <c r="F9" s="176" t="s">
        <v>24</v>
      </c>
      <c r="G9" s="176" t="s">
        <v>25</v>
      </c>
      <c r="H9" s="176" t="s">
        <v>26</v>
      </c>
      <c r="I9" s="176" t="s">
        <v>24</v>
      </c>
      <c r="J9" s="176" t="s">
        <v>25</v>
      </c>
      <c r="K9" s="176" t="s">
        <v>26</v>
      </c>
      <c r="L9" s="176" t="s">
        <v>24</v>
      </c>
      <c r="M9" s="176" t="s">
        <v>25</v>
      </c>
      <c r="N9" s="176" t="s">
        <v>26</v>
      </c>
      <c r="O9" s="176" t="s">
        <v>24</v>
      </c>
      <c r="P9" s="176" t="s">
        <v>25</v>
      </c>
      <c r="Q9" s="176" t="s">
        <v>26</v>
      </c>
      <c r="R9" s="176" t="s">
        <v>24</v>
      </c>
      <c r="S9" s="176" t="s">
        <v>25</v>
      </c>
      <c r="T9" s="176" t="s">
        <v>26</v>
      </c>
      <c r="U9" s="176" t="s">
        <v>24</v>
      </c>
      <c r="V9" s="176" t="s">
        <v>25</v>
      </c>
      <c r="W9" s="211" t="s">
        <v>26</v>
      </c>
      <c r="X9" s="176" t="s">
        <v>24</v>
      </c>
      <c r="Y9" s="176" t="s">
        <v>25</v>
      </c>
      <c r="Z9" s="176" t="s">
        <v>26</v>
      </c>
      <c r="AA9" s="176" t="s">
        <v>24</v>
      </c>
      <c r="AB9" s="176" t="s">
        <v>25</v>
      </c>
      <c r="AC9" s="176" t="s">
        <v>26</v>
      </c>
      <c r="AD9" s="176" t="s">
        <v>24</v>
      </c>
      <c r="AE9" s="176" t="s">
        <v>25</v>
      </c>
      <c r="AF9" s="176" t="s">
        <v>26</v>
      </c>
      <c r="AG9" s="176" t="s">
        <v>24</v>
      </c>
      <c r="AH9" s="176" t="s">
        <v>25</v>
      </c>
      <c r="AI9" s="176" t="s">
        <v>26</v>
      </c>
      <c r="AJ9" s="176" t="s">
        <v>24</v>
      </c>
      <c r="AK9" s="176" t="s">
        <v>25</v>
      </c>
      <c r="AL9" s="211" t="s">
        <v>869</v>
      </c>
      <c r="AM9" s="176" t="s">
        <v>24</v>
      </c>
      <c r="AN9" s="176" t="s">
        <v>25</v>
      </c>
      <c r="AO9" s="176" t="s">
        <v>869</v>
      </c>
      <c r="AP9" s="176" t="s">
        <v>24</v>
      </c>
      <c r="AQ9" s="176" t="s">
        <v>25</v>
      </c>
    </row>
    <row r="10" spans="1:43" s="131" customFormat="1" ht="26.25" thickBot="1">
      <c r="A10" s="176">
        <v>34</v>
      </c>
      <c r="B10" s="190" t="s">
        <v>870</v>
      </c>
      <c r="C10" s="313" t="s">
        <v>725</v>
      </c>
      <c r="D10" s="176" t="s">
        <v>125</v>
      </c>
      <c r="E10" s="211">
        <v>20771</v>
      </c>
      <c r="F10" s="314">
        <v>7893</v>
      </c>
      <c r="G10" s="315">
        <v>12878</v>
      </c>
      <c r="H10" s="190">
        <v>0</v>
      </c>
      <c r="I10" s="190">
        <v>0</v>
      </c>
      <c r="J10" s="190">
        <v>0</v>
      </c>
      <c r="K10" s="212">
        <v>2373</v>
      </c>
      <c r="L10" s="212">
        <v>1225</v>
      </c>
      <c r="M10" s="212">
        <v>1148</v>
      </c>
      <c r="N10" s="212">
        <v>4368</v>
      </c>
      <c r="O10" s="212">
        <v>2236</v>
      </c>
      <c r="P10" s="212">
        <v>2132</v>
      </c>
      <c r="Q10" s="212">
        <v>5696</v>
      </c>
      <c r="R10" s="212">
        <v>2751</v>
      </c>
      <c r="S10" s="212">
        <v>2945</v>
      </c>
      <c r="T10" s="212">
        <v>4217</v>
      </c>
      <c r="U10" s="212">
        <v>2144</v>
      </c>
      <c r="V10" s="212">
        <v>2073</v>
      </c>
      <c r="W10" s="212">
        <v>4409</v>
      </c>
      <c r="X10" s="212">
        <v>2119</v>
      </c>
      <c r="Y10" s="212">
        <v>2290</v>
      </c>
      <c r="Z10" s="212">
        <v>38862</v>
      </c>
      <c r="AA10" s="212">
        <v>23357</v>
      </c>
      <c r="AB10" s="212">
        <v>15505</v>
      </c>
      <c r="AC10" s="212">
        <v>2907</v>
      </c>
      <c r="AD10" s="212">
        <v>1520</v>
      </c>
      <c r="AE10" s="212">
        <v>1387</v>
      </c>
      <c r="AF10" s="212">
        <v>2664</v>
      </c>
      <c r="AG10" s="212">
        <v>1403</v>
      </c>
      <c r="AH10" s="212">
        <v>1261</v>
      </c>
      <c r="AI10" s="212">
        <v>550</v>
      </c>
      <c r="AJ10" s="212">
        <v>100</v>
      </c>
      <c r="AK10" s="212">
        <v>450</v>
      </c>
      <c r="AL10" s="239">
        <v>66046</v>
      </c>
      <c r="AM10" s="239">
        <v>36855</v>
      </c>
      <c r="AN10" s="239">
        <v>29191</v>
      </c>
      <c r="AO10" s="241">
        <v>3.1797217274084058</v>
      </c>
      <c r="AP10" s="241">
        <v>4.6693272519954387</v>
      </c>
      <c r="AQ10" s="241">
        <v>2.2667339649013822</v>
      </c>
    </row>
    <row r="11" spans="1:43" s="131" customFormat="1" ht="26.25" thickBot="1">
      <c r="A11" s="176">
        <v>36</v>
      </c>
      <c r="B11" s="190" t="s">
        <v>871</v>
      </c>
      <c r="C11" s="313" t="s">
        <v>725</v>
      </c>
      <c r="D11" s="176" t="s">
        <v>125</v>
      </c>
      <c r="E11" s="211">
        <v>5388</v>
      </c>
      <c r="F11" s="211">
        <v>2424</v>
      </c>
      <c r="G11" s="211">
        <v>2964</v>
      </c>
      <c r="H11" s="190">
        <v>0</v>
      </c>
      <c r="I11" s="190">
        <v>0</v>
      </c>
      <c r="J11" s="190">
        <v>0</v>
      </c>
      <c r="K11" s="212">
        <v>751</v>
      </c>
      <c r="L11" s="212">
        <v>386</v>
      </c>
      <c r="M11" s="212">
        <v>365</v>
      </c>
      <c r="N11" s="212">
        <v>1326</v>
      </c>
      <c r="O11" s="212">
        <v>718</v>
      </c>
      <c r="P11" s="212">
        <v>608</v>
      </c>
      <c r="Q11" s="212">
        <v>2034</v>
      </c>
      <c r="R11" s="212">
        <v>943</v>
      </c>
      <c r="S11" s="212">
        <v>1091</v>
      </c>
      <c r="T11" s="212">
        <v>1407</v>
      </c>
      <c r="U11" s="212">
        <v>690</v>
      </c>
      <c r="V11" s="212">
        <v>717</v>
      </c>
      <c r="W11" s="212">
        <v>1444</v>
      </c>
      <c r="X11" s="212">
        <v>693</v>
      </c>
      <c r="Y11" s="212">
        <v>751</v>
      </c>
      <c r="Z11" s="212">
        <v>17575</v>
      </c>
      <c r="AA11" s="212">
        <v>10677</v>
      </c>
      <c r="AB11" s="212">
        <v>6898</v>
      </c>
      <c r="AC11" s="212">
        <v>806</v>
      </c>
      <c r="AD11" s="212">
        <v>434</v>
      </c>
      <c r="AE11" s="212">
        <v>372</v>
      </c>
      <c r="AF11" s="212">
        <v>640</v>
      </c>
      <c r="AG11" s="212">
        <v>352</v>
      </c>
      <c r="AH11" s="212">
        <v>288</v>
      </c>
      <c r="AI11" s="212">
        <v>435</v>
      </c>
      <c r="AJ11" s="212">
        <v>81</v>
      </c>
      <c r="AK11" s="212">
        <v>354</v>
      </c>
      <c r="AL11" s="239">
        <v>26418</v>
      </c>
      <c r="AM11" s="239">
        <v>14974</v>
      </c>
      <c r="AN11" s="239">
        <v>11444</v>
      </c>
      <c r="AO11" s="241">
        <v>4.9031180400890868</v>
      </c>
      <c r="AP11" s="241">
        <v>6.1773927392739276</v>
      </c>
      <c r="AQ11" s="241">
        <v>3.8609986504723346</v>
      </c>
    </row>
    <row r="12" spans="1:43" s="131" customFormat="1" ht="45.75" customHeight="1" thickBot="1">
      <c r="A12" s="176">
        <v>37</v>
      </c>
      <c r="B12" s="190" t="s">
        <v>872</v>
      </c>
      <c r="C12" s="313" t="s">
        <v>725</v>
      </c>
      <c r="D12" s="176" t="s">
        <v>125</v>
      </c>
      <c r="E12" s="211">
        <v>6842</v>
      </c>
      <c r="F12" s="211">
        <v>2600</v>
      </c>
      <c r="G12" s="211">
        <v>4242</v>
      </c>
      <c r="H12" s="190">
        <v>0</v>
      </c>
      <c r="I12" s="190">
        <v>0</v>
      </c>
      <c r="J12" s="190">
        <v>0</v>
      </c>
      <c r="K12" s="212">
        <v>1249</v>
      </c>
      <c r="L12" s="212">
        <v>617</v>
      </c>
      <c r="M12" s="212">
        <v>632</v>
      </c>
      <c r="N12" s="212">
        <v>1520</v>
      </c>
      <c r="O12" s="212">
        <v>790</v>
      </c>
      <c r="P12" s="212">
        <v>730</v>
      </c>
      <c r="Q12" s="212">
        <v>1305</v>
      </c>
      <c r="R12" s="212">
        <v>729</v>
      </c>
      <c r="S12" s="212">
        <v>576</v>
      </c>
      <c r="T12" s="212">
        <v>1453</v>
      </c>
      <c r="U12" s="212">
        <v>759</v>
      </c>
      <c r="V12" s="212">
        <v>694</v>
      </c>
      <c r="W12" s="212">
        <v>1306</v>
      </c>
      <c r="X12" s="212">
        <v>729</v>
      </c>
      <c r="Y12" s="212">
        <v>577</v>
      </c>
      <c r="Z12" s="212">
        <v>1112</v>
      </c>
      <c r="AA12" s="212">
        <v>606</v>
      </c>
      <c r="AB12" s="212">
        <v>506</v>
      </c>
      <c r="AC12" s="212">
        <v>1151</v>
      </c>
      <c r="AD12" s="212">
        <v>643</v>
      </c>
      <c r="AE12" s="212">
        <v>508</v>
      </c>
      <c r="AF12" s="212">
        <v>1222</v>
      </c>
      <c r="AG12" s="212">
        <v>639</v>
      </c>
      <c r="AH12" s="212">
        <v>583</v>
      </c>
      <c r="AI12" s="212">
        <v>0</v>
      </c>
      <c r="AJ12" s="212">
        <v>0</v>
      </c>
      <c r="AK12" s="212">
        <v>0</v>
      </c>
      <c r="AL12" s="239">
        <v>10318</v>
      </c>
      <c r="AM12" s="239">
        <v>5512</v>
      </c>
      <c r="AN12" s="239">
        <v>4806</v>
      </c>
      <c r="AO12" s="241">
        <v>1.5080385852090032</v>
      </c>
      <c r="AP12" s="241">
        <v>2.12</v>
      </c>
      <c r="AQ12" s="241">
        <v>1.1329561527581329</v>
      </c>
    </row>
    <row r="13" spans="1:43" s="131" customFormat="1" ht="39" thickBot="1">
      <c r="A13" s="176">
        <v>87</v>
      </c>
      <c r="B13" s="190" t="s">
        <v>873</v>
      </c>
      <c r="C13" s="313" t="s">
        <v>725</v>
      </c>
      <c r="D13" s="176" t="s">
        <v>125</v>
      </c>
      <c r="E13" s="211">
        <v>100</v>
      </c>
      <c r="F13" s="211"/>
      <c r="G13" s="211"/>
      <c r="H13" s="190">
        <v>0</v>
      </c>
      <c r="I13" s="190">
        <v>0</v>
      </c>
      <c r="J13" s="190">
        <v>0</v>
      </c>
      <c r="K13" s="212">
        <v>0</v>
      </c>
      <c r="L13" s="212">
        <v>0</v>
      </c>
      <c r="M13" s="212">
        <v>0</v>
      </c>
      <c r="N13" s="212">
        <v>0</v>
      </c>
      <c r="O13" s="212">
        <v>0</v>
      </c>
      <c r="P13" s="212">
        <v>0</v>
      </c>
      <c r="Q13" s="212">
        <v>0</v>
      </c>
      <c r="R13" s="212">
        <v>0</v>
      </c>
      <c r="S13" s="212">
        <v>0</v>
      </c>
      <c r="T13" s="212">
        <v>0</v>
      </c>
      <c r="U13" s="212">
        <v>0</v>
      </c>
      <c r="V13" s="301">
        <v>0</v>
      </c>
      <c r="W13" s="301">
        <v>35</v>
      </c>
      <c r="X13" s="301">
        <v>14</v>
      </c>
      <c r="Y13" s="301">
        <v>21</v>
      </c>
      <c r="Z13" s="301">
        <v>49982</v>
      </c>
      <c r="AA13" s="301">
        <v>28807</v>
      </c>
      <c r="AB13" s="301">
        <v>21175</v>
      </c>
      <c r="AC13" s="301">
        <v>68</v>
      </c>
      <c r="AD13" s="301">
        <v>21</v>
      </c>
      <c r="AE13" s="301">
        <v>47</v>
      </c>
      <c r="AF13" s="301">
        <v>0</v>
      </c>
      <c r="AG13" s="301">
        <v>0</v>
      </c>
      <c r="AH13" s="301">
        <v>0</v>
      </c>
      <c r="AI13" s="301">
        <v>0</v>
      </c>
      <c r="AJ13" s="301">
        <v>0</v>
      </c>
      <c r="AK13" s="301">
        <v>0</v>
      </c>
      <c r="AL13" s="316">
        <v>50085</v>
      </c>
      <c r="AM13" s="316">
        <v>28842</v>
      </c>
      <c r="AN13" s="316">
        <v>21243</v>
      </c>
      <c r="AO13" s="317">
        <v>500.85</v>
      </c>
      <c r="AP13" s="278" t="s">
        <v>33</v>
      </c>
      <c r="AQ13" s="278" t="s">
        <v>33</v>
      </c>
    </row>
    <row r="14" spans="1:43" s="131" customFormat="1" ht="51" customHeight="1" thickBot="1">
      <c r="A14" s="176" t="s">
        <v>405</v>
      </c>
      <c r="B14" s="260" t="s">
        <v>403</v>
      </c>
      <c r="C14" s="313" t="s">
        <v>725</v>
      </c>
      <c r="D14" s="176" t="s">
        <v>125</v>
      </c>
      <c r="E14" s="318">
        <v>0</v>
      </c>
      <c r="F14" s="211">
        <v>0</v>
      </c>
      <c r="G14" s="211">
        <v>0</v>
      </c>
      <c r="H14" s="260">
        <v>0</v>
      </c>
      <c r="I14" s="260">
        <v>0</v>
      </c>
      <c r="J14" s="260">
        <v>0</v>
      </c>
      <c r="K14" s="212">
        <v>0</v>
      </c>
      <c r="L14" s="212">
        <v>0</v>
      </c>
      <c r="M14" s="212">
        <v>0</v>
      </c>
      <c r="N14" s="212">
        <v>0</v>
      </c>
      <c r="O14" s="212">
        <v>0</v>
      </c>
      <c r="P14" s="212">
        <v>0</v>
      </c>
      <c r="Q14" s="212">
        <v>0</v>
      </c>
      <c r="R14" s="212">
        <v>0</v>
      </c>
      <c r="S14" s="212">
        <v>0</v>
      </c>
      <c r="T14" s="212">
        <v>0</v>
      </c>
      <c r="U14" s="212">
        <v>0</v>
      </c>
      <c r="V14" s="212">
        <v>0</v>
      </c>
      <c r="W14" s="212">
        <v>0</v>
      </c>
      <c r="X14" s="212">
        <v>0</v>
      </c>
      <c r="Y14" s="212">
        <v>0</v>
      </c>
      <c r="Z14" s="212">
        <v>0</v>
      </c>
      <c r="AA14" s="212">
        <v>0</v>
      </c>
      <c r="AB14" s="212">
        <v>0</v>
      </c>
      <c r="AC14" s="212">
        <v>0</v>
      </c>
      <c r="AD14" s="212">
        <v>0</v>
      </c>
      <c r="AE14" s="212">
        <v>0</v>
      </c>
      <c r="AF14" s="212">
        <v>98</v>
      </c>
      <c r="AG14" s="212">
        <v>13</v>
      </c>
      <c r="AH14" s="212">
        <v>85</v>
      </c>
      <c r="AI14" s="212">
        <v>1509</v>
      </c>
      <c r="AJ14" s="212">
        <v>144</v>
      </c>
      <c r="AK14" s="212">
        <v>1365</v>
      </c>
      <c r="AL14" s="239">
        <v>1607</v>
      </c>
      <c r="AM14" s="239">
        <v>157</v>
      </c>
      <c r="AN14" s="239">
        <v>1450</v>
      </c>
      <c r="AO14" s="165">
        <v>0</v>
      </c>
      <c r="AP14" s="165">
        <v>0</v>
      </c>
      <c r="AQ14" s="165">
        <v>0</v>
      </c>
    </row>
    <row r="15" spans="1:43" ht="24" customHeight="1" thickBot="1">
      <c r="A15" s="256"/>
      <c r="D15" s="139"/>
      <c r="E15" s="139"/>
      <c r="F15" s="139"/>
      <c r="G15" s="139"/>
    </row>
    <row r="16" spans="1:43" ht="15.75" thickBot="1">
      <c r="A16" s="234" t="s">
        <v>1</v>
      </c>
      <c r="B16" s="569" t="s">
        <v>715</v>
      </c>
      <c r="C16" s="570"/>
      <c r="D16" s="570"/>
      <c r="E16" s="570"/>
      <c r="F16" s="570"/>
      <c r="G16" s="570"/>
      <c r="H16" s="570"/>
      <c r="I16" s="570"/>
      <c r="J16" s="570"/>
      <c r="K16" s="570"/>
      <c r="L16" s="571"/>
    </row>
    <row r="17" spans="1:43" ht="42.75" customHeight="1" thickBot="1">
      <c r="A17" s="176" t="s">
        <v>4</v>
      </c>
      <c r="B17" s="543" t="s">
        <v>750</v>
      </c>
      <c r="C17" s="548"/>
      <c r="D17" s="548"/>
      <c r="E17" s="548"/>
      <c r="F17" s="548"/>
      <c r="G17" s="548"/>
      <c r="H17" s="548"/>
      <c r="I17" s="548"/>
      <c r="J17" s="548"/>
      <c r="K17" s="548"/>
      <c r="L17" s="549"/>
    </row>
    <row r="18" spans="1:43" ht="15.75" thickBot="1">
      <c r="A18" s="139"/>
      <c r="D18" s="139"/>
      <c r="E18" s="139"/>
      <c r="F18" s="139"/>
      <c r="G18" s="139"/>
    </row>
    <row r="19" spans="1:43" s="130" customFormat="1" ht="36.75" thickBot="1">
      <c r="A19" s="191" t="s">
        <v>7</v>
      </c>
      <c r="B19" s="192" t="s">
        <v>833</v>
      </c>
      <c r="C19" s="250" t="s">
        <v>11</v>
      </c>
      <c r="D19" s="250" t="s">
        <v>9</v>
      </c>
      <c r="E19" s="550" t="s">
        <v>774</v>
      </c>
      <c r="F19" s="550"/>
      <c r="G19" s="550"/>
      <c r="H19" s="550" t="s">
        <v>13</v>
      </c>
      <c r="I19" s="550"/>
      <c r="J19" s="550"/>
      <c r="K19" s="550" t="s">
        <v>14</v>
      </c>
      <c r="L19" s="550"/>
      <c r="M19" s="550"/>
      <c r="N19" s="550" t="s">
        <v>15</v>
      </c>
      <c r="O19" s="550"/>
      <c r="P19" s="550"/>
      <c r="Q19" s="550" t="s">
        <v>16</v>
      </c>
      <c r="R19" s="550"/>
      <c r="S19" s="550"/>
      <c r="T19" s="550" t="s">
        <v>17</v>
      </c>
      <c r="U19" s="550"/>
      <c r="V19" s="550"/>
      <c r="W19" s="550" t="s">
        <v>18</v>
      </c>
      <c r="X19" s="550"/>
      <c r="Y19" s="550"/>
      <c r="Z19" s="550" t="s">
        <v>19</v>
      </c>
      <c r="AA19" s="550"/>
      <c r="AB19" s="550"/>
      <c r="AC19" s="550" t="s">
        <v>20</v>
      </c>
      <c r="AD19" s="550"/>
      <c r="AE19" s="550"/>
      <c r="AF19" s="550" t="s">
        <v>21</v>
      </c>
      <c r="AG19" s="550"/>
      <c r="AH19" s="550"/>
      <c r="AI19" s="550" t="s">
        <v>22</v>
      </c>
      <c r="AJ19" s="550"/>
      <c r="AK19" s="550"/>
      <c r="AL19" s="550" t="s">
        <v>720</v>
      </c>
      <c r="AM19" s="550"/>
      <c r="AN19" s="550"/>
      <c r="AO19" s="550" t="s">
        <v>775</v>
      </c>
      <c r="AP19" s="550"/>
      <c r="AQ19" s="550"/>
    </row>
    <row r="20" spans="1:43" s="131" customFormat="1" ht="13.5" thickBot="1">
      <c r="A20" s="176"/>
      <c r="B20" s="190"/>
      <c r="C20" s="190"/>
      <c r="D20" s="176"/>
      <c r="E20" s="576"/>
      <c r="F20" s="576"/>
      <c r="G20" s="576"/>
      <c r="H20" s="553" t="s">
        <v>722</v>
      </c>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c r="AK20" s="555"/>
      <c r="AL20" s="565"/>
      <c r="AM20" s="565"/>
      <c r="AN20" s="565"/>
      <c r="AO20" s="565"/>
      <c r="AP20" s="565"/>
      <c r="AQ20" s="565"/>
    </row>
    <row r="21" spans="1:43" s="129" customFormat="1" ht="13.5" thickBot="1">
      <c r="A21" s="176"/>
      <c r="B21" s="176"/>
      <c r="C21" s="176"/>
      <c r="D21" s="176"/>
      <c r="E21" s="176" t="s">
        <v>26</v>
      </c>
      <c r="F21" s="176" t="s">
        <v>24</v>
      </c>
      <c r="G21" s="176" t="s">
        <v>25</v>
      </c>
      <c r="H21" s="176" t="s">
        <v>26</v>
      </c>
      <c r="I21" s="176" t="s">
        <v>24</v>
      </c>
      <c r="J21" s="176" t="s">
        <v>25</v>
      </c>
      <c r="K21" s="176" t="s">
        <v>26</v>
      </c>
      <c r="L21" s="176" t="s">
        <v>24</v>
      </c>
      <c r="M21" s="176" t="s">
        <v>25</v>
      </c>
      <c r="N21" s="176" t="s">
        <v>26</v>
      </c>
      <c r="O21" s="176" t="s">
        <v>24</v>
      </c>
      <c r="P21" s="176" t="s">
        <v>25</v>
      </c>
      <c r="Q21" s="176" t="s">
        <v>26</v>
      </c>
      <c r="R21" s="176" t="s">
        <v>24</v>
      </c>
      <c r="S21" s="176" t="s">
        <v>25</v>
      </c>
      <c r="T21" s="176" t="s">
        <v>26</v>
      </c>
      <c r="U21" s="176" t="s">
        <v>24</v>
      </c>
      <c r="V21" s="176" t="s">
        <v>25</v>
      </c>
      <c r="W21" s="211" t="s">
        <v>26</v>
      </c>
      <c r="X21" s="176" t="s">
        <v>24</v>
      </c>
      <c r="Y21" s="176" t="s">
        <v>25</v>
      </c>
      <c r="Z21" s="176" t="s">
        <v>26</v>
      </c>
      <c r="AA21" s="176" t="s">
        <v>24</v>
      </c>
      <c r="AB21" s="176" t="s">
        <v>25</v>
      </c>
      <c r="AC21" s="176" t="s">
        <v>26</v>
      </c>
      <c r="AD21" s="176" t="s">
        <v>24</v>
      </c>
      <c r="AE21" s="176" t="s">
        <v>25</v>
      </c>
      <c r="AF21" s="176" t="s">
        <v>26</v>
      </c>
      <c r="AG21" s="176" t="s">
        <v>24</v>
      </c>
      <c r="AH21" s="176" t="s">
        <v>25</v>
      </c>
      <c r="AI21" s="176" t="s">
        <v>26</v>
      </c>
      <c r="AJ21" s="176" t="s">
        <v>24</v>
      </c>
      <c r="AK21" s="176" t="s">
        <v>25</v>
      </c>
      <c r="AL21" s="211" t="s">
        <v>869</v>
      </c>
      <c r="AM21" s="176" t="s">
        <v>24</v>
      </c>
      <c r="AN21" s="176" t="s">
        <v>25</v>
      </c>
      <c r="AO21" s="176" t="s">
        <v>869</v>
      </c>
      <c r="AP21" s="176" t="s">
        <v>24</v>
      </c>
      <c r="AQ21" s="176" t="s">
        <v>25</v>
      </c>
    </row>
    <row r="22" spans="1:43" s="131" customFormat="1" ht="39" thickBot="1">
      <c r="A22" s="176">
        <v>38</v>
      </c>
      <c r="B22" s="190" t="s">
        <v>874</v>
      </c>
      <c r="C22" s="313" t="s">
        <v>725</v>
      </c>
      <c r="D22" s="176" t="s">
        <v>125</v>
      </c>
      <c r="E22" s="211">
        <v>3106</v>
      </c>
      <c r="F22" s="319">
        <v>1708</v>
      </c>
      <c r="G22" s="320">
        <v>1398</v>
      </c>
      <c r="H22" s="190">
        <v>0</v>
      </c>
      <c r="I22" s="190">
        <v>0</v>
      </c>
      <c r="J22" s="190">
        <v>0</v>
      </c>
      <c r="K22" s="190">
        <v>0</v>
      </c>
      <c r="L22" s="190">
        <v>0</v>
      </c>
      <c r="M22" s="190">
        <v>0</v>
      </c>
      <c r="N22" s="190">
        <v>269</v>
      </c>
      <c r="O22" s="190">
        <v>99</v>
      </c>
      <c r="P22" s="190">
        <v>170</v>
      </c>
      <c r="Q22" s="212">
        <v>1998</v>
      </c>
      <c r="R22" s="212">
        <v>704</v>
      </c>
      <c r="S22" s="212">
        <v>1294</v>
      </c>
      <c r="T22" s="212">
        <v>968</v>
      </c>
      <c r="U22" s="212">
        <v>349</v>
      </c>
      <c r="V22" s="212">
        <v>619</v>
      </c>
      <c r="W22" s="212">
        <v>8</v>
      </c>
      <c r="X22" s="212">
        <v>4</v>
      </c>
      <c r="Y22" s="212">
        <v>4</v>
      </c>
      <c r="Z22" s="212">
        <v>0</v>
      </c>
      <c r="AA22" s="212">
        <v>0</v>
      </c>
      <c r="AB22" s="212">
        <v>0</v>
      </c>
      <c r="AC22" s="212">
        <v>552</v>
      </c>
      <c r="AD22" s="212">
        <v>203</v>
      </c>
      <c r="AE22" s="212">
        <v>349</v>
      </c>
      <c r="AF22" s="212">
        <v>712</v>
      </c>
      <c r="AG22" s="212">
        <v>319</v>
      </c>
      <c r="AH22" s="212">
        <v>393</v>
      </c>
      <c r="AI22" s="212">
        <v>3</v>
      </c>
      <c r="AJ22" s="212">
        <v>2</v>
      </c>
      <c r="AK22" s="212">
        <v>1</v>
      </c>
      <c r="AL22" s="239">
        <v>4510</v>
      </c>
      <c r="AM22" s="239">
        <v>1680</v>
      </c>
      <c r="AN22" s="239">
        <v>2830</v>
      </c>
      <c r="AO22" s="241">
        <v>1.4520283322601417</v>
      </c>
      <c r="AP22" s="241">
        <v>0.98360655737704916</v>
      </c>
      <c r="AQ22" s="241">
        <v>2.0243204577968528</v>
      </c>
    </row>
    <row r="23" spans="1:43" s="131" customFormat="1" ht="54.75" customHeight="1" thickBot="1">
      <c r="A23" s="176">
        <v>39</v>
      </c>
      <c r="B23" s="190" t="s">
        <v>875</v>
      </c>
      <c r="C23" s="313" t="s">
        <v>725</v>
      </c>
      <c r="D23" s="176" t="s">
        <v>125</v>
      </c>
      <c r="E23" s="211">
        <v>127</v>
      </c>
      <c r="F23" s="211">
        <v>70</v>
      </c>
      <c r="G23" s="211">
        <v>57</v>
      </c>
      <c r="H23" s="190">
        <v>0</v>
      </c>
      <c r="I23" s="190">
        <v>0</v>
      </c>
      <c r="J23" s="190">
        <v>0</v>
      </c>
      <c r="K23" s="190">
        <v>0</v>
      </c>
      <c r="L23" s="190">
        <v>0</v>
      </c>
      <c r="M23" s="190">
        <v>0</v>
      </c>
      <c r="N23" s="190">
        <v>0</v>
      </c>
      <c r="O23" s="190">
        <v>0</v>
      </c>
      <c r="P23" s="190">
        <v>0</v>
      </c>
      <c r="Q23" s="190">
        <v>0</v>
      </c>
      <c r="R23" s="190">
        <v>0</v>
      </c>
      <c r="S23" s="190">
        <v>0</v>
      </c>
      <c r="T23" s="190">
        <v>0</v>
      </c>
      <c r="U23" s="190">
        <v>0</v>
      </c>
      <c r="V23" s="190">
        <v>0</v>
      </c>
      <c r="W23" s="212">
        <v>0</v>
      </c>
      <c r="X23" s="190">
        <v>0</v>
      </c>
      <c r="Y23" s="190">
        <v>0</v>
      </c>
      <c r="Z23" s="190">
        <v>134</v>
      </c>
      <c r="AA23" s="190">
        <v>63</v>
      </c>
      <c r="AB23" s="190">
        <v>71</v>
      </c>
      <c r="AC23" s="190">
        <v>0</v>
      </c>
      <c r="AD23" s="190">
        <v>0</v>
      </c>
      <c r="AE23" s="190">
        <v>0</v>
      </c>
      <c r="AF23" s="190">
        <v>0</v>
      </c>
      <c r="AG23" s="190">
        <v>0</v>
      </c>
      <c r="AH23" s="190">
        <v>0</v>
      </c>
      <c r="AI23" s="190">
        <v>76</v>
      </c>
      <c r="AJ23" s="190">
        <v>32</v>
      </c>
      <c r="AK23" s="190">
        <v>44</v>
      </c>
      <c r="AL23" s="239">
        <v>210</v>
      </c>
      <c r="AM23" s="239">
        <v>95</v>
      </c>
      <c r="AN23" s="239">
        <v>115</v>
      </c>
      <c r="AO23" s="241">
        <v>1.6535433070866141</v>
      </c>
      <c r="AP23" s="241">
        <v>1.3571428571428572</v>
      </c>
      <c r="AQ23" s="241">
        <v>2.0175438596491229</v>
      </c>
    </row>
    <row r="24" spans="1:43" ht="15.75" thickBot="1">
      <c r="A24" s="321"/>
      <c r="D24" s="139"/>
      <c r="E24" s="139"/>
      <c r="F24" s="139"/>
      <c r="G24" s="139"/>
    </row>
    <row r="25" spans="1:43" ht="15.75" thickBot="1">
      <c r="A25" s="234" t="s">
        <v>1</v>
      </c>
      <c r="B25" s="569" t="s">
        <v>715</v>
      </c>
      <c r="C25" s="570"/>
      <c r="D25" s="570"/>
      <c r="E25" s="570"/>
      <c r="F25" s="570"/>
      <c r="G25" s="570"/>
      <c r="H25" s="570"/>
      <c r="I25" s="570"/>
      <c r="J25" s="570"/>
      <c r="K25" s="570"/>
      <c r="L25" s="571"/>
    </row>
    <row r="26" spans="1:43" ht="39.75" customHeight="1" thickBot="1">
      <c r="A26" s="176" t="s">
        <v>4</v>
      </c>
      <c r="B26" s="543" t="s">
        <v>753</v>
      </c>
      <c r="C26" s="548"/>
      <c r="D26" s="548"/>
      <c r="E26" s="548"/>
      <c r="F26" s="548"/>
      <c r="G26" s="548"/>
      <c r="H26" s="548"/>
      <c r="I26" s="548"/>
      <c r="J26" s="548"/>
      <c r="K26" s="548"/>
      <c r="L26" s="549"/>
    </row>
    <row r="27" spans="1:43" ht="15.75" thickBot="1">
      <c r="A27" s="139"/>
      <c r="D27" s="139"/>
      <c r="E27" s="139"/>
      <c r="F27" s="139"/>
      <c r="G27" s="139"/>
    </row>
    <row r="28" spans="1:43" s="130" customFormat="1" ht="40.5" customHeight="1" thickBot="1">
      <c r="A28" s="191" t="s">
        <v>7</v>
      </c>
      <c r="B28" s="192" t="s">
        <v>833</v>
      </c>
      <c r="C28" s="250" t="s">
        <v>11</v>
      </c>
      <c r="D28" s="250" t="s">
        <v>9</v>
      </c>
      <c r="E28" s="550" t="s">
        <v>774</v>
      </c>
      <c r="F28" s="550"/>
      <c r="G28" s="550"/>
      <c r="H28" s="550" t="s">
        <v>13</v>
      </c>
      <c r="I28" s="550"/>
      <c r="J28" s="550"/>
      <c r="K28" s="550" t="s">
        <v>14</v>
      </c>
      <c r="L28" s="550"/>
      <c r="M28" s="550"/>
      <c r="N28" s="550" t="s">
        <v>15</v>
      </c>
      <c r="O28" s="550"/>
      <c r="P28" s="550"/>
      <c r="Q28" s="550" t="s">
        <v>16</v>
      </c>
      <c r="R28" s="550"/>
      <c r="S28" s="550"/>
      <c r="T28" s="550" t="s">
        <v>17</v>
      </c>
      <c r="U28" s="550"/>
      <c r="V28" s="550"/>
      <c r="W28" s="550" t="s">
        <v>18</v>
      </c>
      <c r="X28" s="550"/>
      <c r="Y28" s="550"/>
      <c r="Z28" s="550" t="s">
        <v>19</v>
      </c>
      <c r="AA28" s="550"/>
      <c r="AB28" s="550"/>
      <c r="AC28" s="550" t="s">
        <v>20</v>
      </c>
      <c r="AD28" s="550"/>
      <c r="AE28" s="550"/>
      <c r="AF28" s="550" t="s">
        <v>21</v>
      </c>
      <c r="AG28" s="550"/>
      <c r="AH28" s="550"/>
      <c r="AI28" s="550" t="s">
        <v>22</v>
      </c>
      <c r="AJ28" s="550"/>
      <c r="AK28" s="550"/>
      <c r="AL28" s="550" t="s">
        <v>720</v>
      </c>
      <c r="AM28" s="550"/>
      <c r="AN28" s="550"/>
      <c r="AO28" s="550" t="s">
        <v>775</v>
      </c>
      <c r="AP28" s="550"/>
      <c r="AQ28" s="550"/>
    </row>
    <row r="29" spans="1:43" s="131" customFormat="1" ht="13.5" thickBot="1">
      <c r="A29" s="176"/>
      <c r="B29" s="190"/>
      <c r="C29" s="190"/>
      <c r="D29" s="176"/>
      <c r="E29" s="576"/>
      <c r="F29" s="576"/>
      <c r="G29" s="576"/>
      <c r="H29" s="553" t="s">
        <v>722</v>
      </c>
      <c r="I29" s="554"/>
      <c r="J29" s="554"/>
      <c r="K29" s="554"/>
      <c r="L29" s="554"/>
      <c r="M29" s="554"/>
      <c r="N29" s="554"/>
      <c r="O29" s="554"/>
      <c r="P29" s="554"/>
      <c r="Q29" s="554"/>
      <c r="R29" s="554"/>
      <c r="S29" s="554"/>
      <c r="T29" s="554"/>
      <c r="U29" s="554"/>
      <c r="V29" s="554"/>
      <c r="W29" s="554"/>
      <c r="X29" s="554"/>
      <c r="Y29" s="554"/>
      <c r="Z29" s="554"/>
      <c r="AA29" s="554"/>
      <c r="AB29" s="554"/>
      <c r="AC29" s="554"/>
      <c r="AD29" s="554"/>
      <c r="AE29" s="554"/>
      <c r="AF29" s="554"/>
      <c r="AG29" s="554"/>
      <c r="AH29" s="554"/>
      <c r="AI29" s="554"/>
      <c r="AJ29" s="554"/>
      <c r="AK29" s="555"/>
      <c r="AL29" s="565"/>
      <c r="AM29" s="565"/>
      <c r="AN29" s="565"/>
      <c r="AO29" s="565"/>
      <c r="AP29" s="565"/>
      <c r="AQ29" s="565"/>
    </row>
    <row r="30" spans="1:43" s="129" customFormat="1" ht="13.5" thickBot="1">
      <c r="A30" s="176"/>
      <c r="B30" s="176"/>
      <c r="C30" s="176"/>
      <c r="D30" s="176"/>
      <c r="E30" s="176" t="s">
        <v>26</v>
      </c>
      <c r="F30" s="176" t="s">
        <v>24</v>
      </c>
      <c r="G30" s="176" t="s">
        <v>25</v>
      </c>
      <c r="H30" s="176" t="s">
        <v>26</v>
      </c>
      <c r="I30" s="176" t="s">
        <v>24</v>
      </c>
      <c r="J30" s="176" t="s">
        <v>25</v>
      </c>
      <c r="K30" s="176" t="s">
        <v>26</v>
      </c>
      <c r="L30" s="176" t="s">
        <v>24</v>
      </c>
      <c r="M30" s="176" t="s">
        <v>25</v>
      </c>
      <c r="N30" s="176" t="s">
        <v>26</v>
      </c>
      <c r="O30" s="176" t="s">
        <v>24</v>
      </c>
      <c r="P30" s="176" t="s">
        <v>25</v>
      </c>
      <c r="Q30" s="176" t="s">
        <v>26</v>
      </c>
      <c r="R30" s="176" t="s">
        <v>24</v>
      </c>
      <c r="S30" s="176" t="s">
        <v>25</v>
      </c>
      <c r="T30" s="176" t="s">
        <v>26</v>
      </c>
      <c r="U30" s="176" t="s">
        <v>24</v>
      </c>
      <c r="V30" s="176" t="s">
        <v>25</v>
      </c>
      <c r="W30" s="211" t="s">
        <v>26</v>
      </c>
      <c r="X30" s="176" t="s">
        <v>24</v>
      </c>
      <c r="Y30" s="176" t="s">
        <v>25</v>
      </c>
      <c r="Z30" s="176" t="s">
        <v>26</v>
      </c>
      <c r="AA30" s="176" t="s">
        <v>24</v>
      </c>
      <c r="AB30" s="176" t="s">
        <v>25</v>
      </c>
      <c r="AC30" s="176" t="s">
        <v>26</v>
      </c>
      <c r="AD30" s="176" t="s">
        <v>24</v>
      </c>
      <c r="AE30" s="176" t="s">
        <v>25</v>
      </c>
      <c r="AF30" s="176" t="s">
        <v>26</v>
      </c>
      <c r="AG30" s="176" t="s">
        <v>24</v>
      </c>
      <c r="AH30" s="176" t="s">
        <v>25</v>
      </c>
      <c r="AI30" s="176" t="s">
        <v>26</v>
      </c>
      <c r="AJ30" s="176" t="s">
        <v>24</v>
      </c>
      <c r="AK30" s="176" t="s">
        <v>25</v>
      </c>
      <c r="AL30" s="211" t="s">
        <v>869</v>
      </c>
      <c r="AM30" s="176" t="s">
        <v>24</v>
      </c>
      <c r="AN30" s="176" t="s">
        <v>25</v>
      </c>
      <c r="AO30" s="176" t="s">
        <v>869</v>
      </c>
      <c r="AP30" s="176" t="s">
        <v>24</v>
      </c>
      <c r="AQ30" s="176" t="s">
        <v>25</v>
      </c>
    </row>
    <row r="31" spans="1:43" s="131" customFormat="1" ht="45" customHeight="1" thickBot="1">
      <c r="A31" s="176">
        <v>40</v>
      </c>
      <c r="B31" s="190" t="s">
        <v>876</v>
      </c>
      <c r="C31" s="313" t="s">
        <v>725</v>
      </c>
      <c r="D31" s="176" t="s">
        <v>125</v>
      </c>
      <c r="E31" s="252">
        <v>8150</v>
      </c>
      <c r="F31" s="211" t="s">
        <v>33</v>
      </c>
      <c r="G31" s="211" t="s">
        <v>33</v>
      </c>
      <c r="H31" s="190">
        <v>0</v>
      </c>
      <c r="I31" s="211" t="s">
        <v>33</v>
      </c>
      <c r="J31" s="211" t="s">
        <v>33</v>
      </c>
      <c r="K31" s="190">
        <v>0</v>
      </c>
      <c r="L31" s="211" t="s">
        <v>33</v>
      </c>
      <c r="M31" s="211" t="s">
        <v>33</v>
      </c>
      <c r="N31" s="190">
        <v>0</v>
      </c>
      <c r="O31" s="211" t="s">
        <v>33</v>
      </c>
      <c r="P31" s="211" t="s">
        <v>33</v>
      </c>
      <c r="Q31" s="190">
        <v>355</v>
      </c>
      <c r="R31" s="211" t="s">
        <v>33</v>
      </c>
      <c r="S31" s="211" t="s">
        <v>33</v>
      </c>
      <c r="T31" s="212">
        <v>1189</v>
      </c>
      <c r="U31" s="211" t="s">
        <v>33</v>
      </c>
      <c r="V31" s="211" t="s">
        <v>33</v>
      </c>
      <c r="W31" s="212">
        <v>2020</v>
      </c>
      <c r="X31" s="211" t="s">
        <v>33</v>
      </c>
      <c r="Y31" s="211" t="s">
        <v>33</v>
      </c>
      <c r="Z31" s="212">
        <v>2108</v>
      </c>
      <c r="AA31" s="211" t="s">
        <v>33</v>
      </c>
      <c r="AB31" s="211" t="s">
        <v>33</v>
      </c>
      <c r="AC31" s="212">
        <v>1053</v>
      </c>
      <c r="AD31" s="211" t="s">
        <v>33</v>
      </c>
      <c r="AE31" s="211" t="s">
        <v>33</v>
      </c>
      <c r="AF31" s="239">
        <v>1000</v>
      </c>
      <c r="AG31" s="211" t="s">
        <v>33</v>
      </c>
      <c r="AH31" s="211" t="s">
        <v>33</v>
      </c>
      <c r="AI31" s="212">
        <v>97</v>
      </c>
      <c r="AJ31" s="211" t="s">
        <v>33</v>
      </c>
      <c r="AK31" s="211" t="s">
        <v>33</v>
      </c>
      <c r="AL31" s="239">
        <v>7822</v>
      </c>
      <c r="AM31" s="211" t="s">
        <v>33</v>
      </c>
      <c r="AN31" s="211" t="s">
        <v>33</v>
      </c>
      <c r="AO31" s="241">
        <f>AL31/E31</f>
        <v>0.95975460122699385</v>
      </c>
      <c r="AP31" s="211" t="s">
        <v>33</v>
      </c>
      <c r="AQ31" s="303" t="s">
        <v>33</v>
      </c>
    </row>
    <row r="32" spans="1:43" s="131" customFormat="1" ht="36.75" customHeight="1" thickBot="1">
      <c r="A32" s="176">
        <v>41</v>
      </c>
      <c r="B32" s="190" t="s">
        <v>877</v>
      </c>
      <c r="C32" s="313" t="s">
        <v>725</v>
      </c>
      <c r="D32" s="176" t="s">
        <v>133</v>
      </c>
      <c r="E32" s="211">
        <v>5433</v>
      </c>
      <c r="F32" s="211" t="s">
        <v>33</v>
      </c>
      <c r="G32" s="211" t="s">
        <v>33</v>
      </c>
      <c r="H32" s="190">
        <v>0</v>
      </c>
      <c r="I32" s="211" t="s">
        <v>33</v>
      </c>
      <c r="J32" s="211" t="s">
        <v>33</v>
      </c>
      <c r="K32" s="190">
        <v>0</v>
      </c>
      <c r="L32" s="211" t="s">
        <v>33</v>
      </c>
      <c r="M32" s="211" t="s">
        <v>33</v>
      </c>
      <c r="N32" s="190">
        <v>0</v>
      </c>
      <c r="O32" s="211" t="s">
        <v>33</v>
      </c>
      <c r="P32" s="211" t="s">
        <v>33</v>
      </c>
      <c r="Q32" s="190">
        <v>194</v>
      </c>
      <c r="R32" s="211" t="s">
        <v>33</v>
      </c>
      <c r="S32" s="211" t="s">
        <v>33</v>
      </c>
      <c r="T32" s="212">
        <v>955</v>
      </c>
      <c r="U32" s="211" t="s">
        <v>33</v>
      </c>
      <c r="V32" s="211" t="s">
        <v>33</v>
      </c>
      <c r="W32" s="212">
        <v>1220</v>
      </c>
      <c r="X32" s="211" t="s">
        <v>33</v>
      </c>
      <c r="Y32" s="211" t="s">
        <v>33</v>
      </c>
      <c r="Z32" s="212">
        <v>1556</v>
      </c>
      <c r="AA32" s="211" t="s">
        <v>33</v>
      </c>
      <c r="AB32" s="211" t="s">
        <v>33</v>
      </c>
      <c r="AC32" s="212">
        <v>306</v>
      </c>
      <c r="AD32" s="211" t="s">
        <v>33</v>
      </c>
      <c r="AE32" s="211" t="s">
        <v>33</v>
      </c>
      <c r="AF32" s="239">
        <v>192</v>
      </c>
      <c r="AG32" s="211" t="s">
        <v>33</v>
      </c>
      <c r="AH32" s="211" t="s">
        <v>33</v>
      </c>
      <c r="AI32" s="212">
        <f>AL32-(AF32+AC32+Z32+W32+T32+Q32)</f>
        <v>40</v>
      </c>
      <c r="AJ32" s="211" t="s">
        <v>33</v>
      </c>
      <c r="AK32" s="211" t="s">
        <v>33</v>
      </c>
      <c r="AL32" s="239">
        <v>4463</v>
      </c>
      <c r="AM32" s="211" t="s">
        <v>33</v>
      </c>
      <c r="AN32" s="211" t="s">
        <v>33</v>
      </c>
      <c r="AO32" s="241">
        <f>AL32/E32</f>
        <v>0.82146143935210747</v>
      </c>
      <c r="AP32" s="211" t="s">
        <v>33</v>
      </c>
      <c r="AQ32" s="303" t="s">
        <v>33</v>
      </c>
    </row>
    <row r="33" spans="1:43" ht="15.75" thickBot="1">
      <c r="A33" s="139"/>
      <c r="D33" s="139"/>
      <c r="E33" s="139"/>
      <c r="F33" s="139"/>
      <c r="G33" s="139"/>
    </row>
    <row r="34" spans="1:43" ht="15.75" thickBot="1">
      <c r="A34" s="234" t="s">
        <v>1</v>
      </c>
      <c r="B34" s="569" t="s">
        <v>715</v>
      </c>
      <c r="C34" s="570"/>
      <c r="D34" s="570"/>
      <c r="E34" s="570"/>
      <c r="F34" s="570"/>
      <c r="G34" s="570"/>
      <c r="H34" s="570"/>
      <c r="I34" s="570"/>
      <c r="J34" s="570"/>
      <c r="K34" s="570"/>
      <c r="L34" s="571"/>
    </row>
    <row r="35" spans="1:43" ht="34.5" customHeight="1" thickBot="1">
      <c r="A35" s="176" t="s">
        <v>4</v>
      </c>
      <c r="B35" s="543" t="s">
        <v>754</v>
      </c>
      <c r="C35" s="548"/>
      <c r="D35" s="548"/>
      <c r="E35" s="548"/>
      <c r="F35" s="548"/>
      <c r="G35" s="548"/>
      <c r="H35" s="548"/>
      <c r="I35" s="548"/>
      <c r="J35" s="548"/>
      <c r="K35" s="548"/>
      <c r="L35" s="549"/>
    </row>
    <row r="36" spans="1:43" ht="15.75" thickBot="1">
      <c r="A36" s="139"/>
      <c r="D36" s="139"/>
      <c r="E36" s="139"/>
      <c r="F36" s="139"/>
      <c r="G36" s="139"/>
    </row>
    <row r="37" spans="1:43" s="130" customFormat="1" ht="39.75" customHeight="1" thickBot="1">
      <c r="A37" s="191" t="s">
        <v>7</v>
      </c>
      <c r="B37" s="192" t="s">
        <v>833</v>
      </c>
      <c r="C37" s="250" t="s">
        <v>11</v>
      </c>
      <c r="D37" s="250" t="s">
        <v>9</v>
      </c>
      <c r="E37" s="550" t="s">
        <v>774</v>
      </c>
      <c r="F37" s="550"/>
      <c r="G37" s="550"/>
      <c r="H37" s="550" t="s">
        <v>13</v>
      </c>
      <c r="I37" s="550"/>
      <c r="J37" s="550"/>
      <c r="K37" s="550" t="s">
        <v>14</v>
      </c>
      <c r="L37" s="550"/>
      <c r="M37" s="550"/>
      <c r="N37" s="550" t="s">
        <v>15</v>
      </c>
      <c r="O37" s="550"/>
      <c r="P37" s="550"/>
      <c r="Q37" s="550" t="s">
        <v>16</v>
      </c>
      <c r="R37" s="550"/>
      <c r="S37" s="550"/>
      <c r="T37" s="550" t="s">
        <v>17</v>
      </c>
      <c r="U37" s="550"/>
      <c r="V37" s="550"/>
      <c r="W37" s="550" t="s">
        <v>18</v>
      </c>
      <c r="X37" s="550"/>
      <c r="Y37" s="550"/>
      <c r="Z37" s="550" t="s">
        <v>19</v>
      </c>
      <c r="AA37" s="550"/>
      <c r="AB37" s="550"/>
      <c r="AC37" s="550" t="s">
        <v>20</v>
      </c>
      <c r="AD37" s="550"/>
      <c r="AE37" s="550"/>
      <c r="AF37" s="550" t="s">
        <v>21</v>
      </c>
      <c r="AG37" s="550"/>
      <c r="AH37" s="550"/>
      <c r="AI37" s="550" t="s">
        <v>22</v>
      </c>
      <c r="AJ37" s="550"/>
      <c r="AK37" s="550"/>
      <c r="AL37" s="550" t="s">
        <v>720</v>
      </c>
      <c r="AM37" s="550"/>
      <c r="AN37" s="550"/>
      <c r="AO37" s="550" t="s">
        <v>775</v>
      </c>
      <c r="AP37" s="550"/>
      <c r="AQ37" s="550"/>
    </row>
    <row r="38" spans="1:43" s="131" customFormat="1" ht="13.5" thickBot="1">
      <c r="A38" s="176"/>
      <c r="B38" s="190"/>
      <c r="C38" s="190"/>
      <c r="D38" s="176"/>
      <c r="E38" s="576"/>
      <c r="F38" s="576"/>
      <c r="G38" s="576"/>
      <c r="H38" s="553" t="s">
        <v>722</v>
      </c>
      <c r="I38" s="554"/>
      <c r="J38" s="554"/>
      <c r="K38" s="554"/>
      <c r="L38" s="554"/>
      <c r="M38" s="554"/>
      <c r="N38" s="554"/>
      <c r="O38" s="554"/>
      <c r="P38" s="554"/>
      <c r="Q38" s="554"/>
      <c r="R38" s="554"/>
      <c r="S38" s="554"/>
      <c r="T38" s="554"/>
      <c r="U38" s="554"/>
      <c r="V38" s="554"/>
      <c r="W38" s="554"/>
      <c r="X38" s="554"/>
      <c r="Y38" s="554"/>
      <c r="Z38" s="554"/>
      <c r="AA38" s="554"/>
      <c r="AB38" s="554"/>
      <c r="AC38" s="554"/>
      <c r="AD38" s="554"/>
      <c r="AE38" s="554"/>
      <c r="AF38" s="554"/>
      <c r="AG38" s="554"/>
      <c r="AH38" s="554"/>
      <c r="AI38" s="554"/>
      <c r="AJ38" s="554"/>
      <c r="AK38" s="555"/>
      <c r="AL38" s="565"/>
      <c r="AM38" s="565"/>
      <c r="AN38" s="565"/>
      <c r="AO38" s="565"/>
      <c r="AP38" s="565"/>
      <c r="AQ38" s="565"/>
    </row>
    <row r="39" spans="1:43" s="129" customFormat="1" ht="13.5" thickBot="1">
      <c r="A39" s="176"/>
      <c r="B39" s="176"/>
      <c r="C39" s="176"/>
      <c r="D39" s="176"/>
      <c r="E39" s="176" t="s">
        <v>26</v>
      </c>
      <c r="F39" s="176" t="s">
        <v>24</v>
      </c>
      <c r="G39" s="176" t="s">
        <v>25</v>
      </c>
      <c r="H39" s="176" t="s">
        <v>26</v>
      </c>
      <c r="I39" s="176" t="s">
        <v>24</v>
      </c>
      <c r="J39" s="176" t="s">
        <v>25</v>
      </c>
      <c r="K39" s="176" t="s">
        <v>26</v>
      </c>
      <c r="L39" s="176" t="s">
        <v>24</v>
      </c>
      <c r="M39" s="176" t="s">
        <v>25</v>
      </c>
      <c r="N39" s="176" t="s">
        <v>26</v>
      </c>
      <c r="O39" s="176" t="s">
        <v>24</v>
      </c>
      <c r="P39" s="176" t="s">
        <v>25</v>
      </c>
      <c r="Q39" s="176" t="s">
        <v>26</v>
      </c>
      <c r="R39" s="176" t="s">
        <v>24</v>
      </c>
      <c r="S39" s="176" t="s">
        <v>25</v>
      </c>
      <c r="T39" s="176" t="s">
        <v>26</v>
      </c>
      <c r="U39" s="176" t="s">
        <v>24</v>
      </c>
      <c r="V39" s="176" t="s">
        <v>25</v>
      </c>
      <c r="W39" s="211" t="s">
        <v>26</v>
      </c>
      <c r="X39" s="176" t="s">
        <v>24</v>
      </c>
      <c r="Y39" s="176" t="s">
        <v>25</v>
      </c>
      <c r="Z39" s="176" t="s">
        <v>26</v>
      </c>
      <c r="AA39" s="176" t="s">
        <v>24</v>
      </c>
      <c r="AB39" s="176" t="s">
        <v>25</v>
      </c>
      <c r="AC39" s="176" t="s">
        <v>26</v>
      </c>
      <c r="AD39" s="176" t="s">
        <v>24</v>
      </c>
      <c r="AE39" s="176" t="s">
        <v>25</v>
      </c>
      <c r="AF39" s="176" t="s">
        <v>26</v>
      </c>
      <c r="AG39" s="176" t="s">
        <v>24</v>
      </c>
      <c r="AH39" s="176" t="s">
        <v>25</v>
      </c>
      <c r="AI39" s="176" t="s">
        <v>26</v>
      </c>
      <c r="AJ39" s="176" t="s">
        <v>24</v>
      </c>
      <c r="AK39" s="176" t="s">
        <v>25</v>
      </c>
      <c r="AL39" s="211" t="s">
        <v>869</v>
      </c>
      <c r="AM39" s="176" t="s">
        <v>24</v>
      </c>
      <c r="AN39" s="176" t="s">
        <v>25</v>
      </c>
      <c r="AO39" s="176" t="s">
        <v>869</v>
      </c>
      <c r="AP39" s="176" t="s">
        <v>24</v>
      </c>
      <c r="AQ39" s="176" t="s">
        <v>25</v>
      </c>
    </row>
    <row r="40" spans="1:43" s="131" customFormat="1" ht="65.25" customHeight="1" thickBot="1">
      <c r="A40" s="176">
        <v>42</v>
      </c>
      <c r="B40" s="190" t="s">
        <v>878</v>
      </c>
      <c r="C40" s="313" t="s">
        <v>725</v>
      </c>
      <c r="D40" s="211" t="s">
        <v>133</v>
      </c>
      <c r="E40" s="211">
        <v>2562</v>
      </c>
      <c r="F40" s="211" t="s">
        <v>33</v>
      </c>
      <c r="G40" s="211" t="s">
        <v>33</v>
      </c>
      <c r="H40" s="190">
        <v>0</v>
      </c>
      <c r="I40" s="211" t="s">
        <v>33</v>
      </c>
      <c r="J40" s="211" t="s">
        <v>33</v>
      </c>
      <c r="K40" s="190">
        <v>0</v>
      </c>
      <c r="L40" s="211" t="s">
        <v>33</v>
      </c>
      <c r="M40" s="211" t="s">
        <v>33</v>
      </c>
      <c r="N40" s="190">
        <v>0</v>
      </c>
      <c r="O40" s="211" t="s">
        <v>33</v>
      </c>
      <c r="P40" s="211" t="s">
        <v>33</v>
      </c>
      <c r="Q40" s="190">
        <v>777</v>
      </c>
      <c r="R40" s="211" t="s">
        <v>33</v>
      </c>
      <c r="S40" s="211" t="s">
        <v>33</v>
      </c>
      <c r="T40" s="190">
        <v>1146</v>
      </c>
      <c r="U40" s="211" t="s">
        <v>33</v>
      </c>
      <c r="V40" s="211" t="s">
        <v>33</v>
      </c>
      <c r="W40" s="212">
        <v>705</v>
      </c>
      <c r="X40" s="211" t="s">
        <v>33</v>
      </c>
      <c r="Y40" s="211" t="s">
        <v>33</v>
      </c>
      <c r="Z40" s="190">
        <v>803</v>
      </c>
      <c r="AA40" s="211" t="s">
        <v>33</v>
      </c>
      <c r="AB40" s="211" t="s">
        <v>33</v>
      </c>
      <c r="AC40" s="190">
        <v>419</v>
      </c>
      <c r="AD40" s="211" t="s">
        <v>33</v>
      </c>
      <c r="AE40" s="211" t="s">
        <v>33</v>
      </c>
      <c r="AF40" s="190">
        <v>179</v>
      </c>
      <c r="AG40" s="190" t="s">
        <v>33</v>
      </c>
      <c r="AH40" s="190" t="s">
        <v>33</v>
      </c>
      <c r="AI40" s="190">
        <v>0</v>
      </c>
      <c r="AJ40" s="190" t="s">
        <v>33</v>
      </c>
      <c r="AK40" s="190" t="s">
        <v>33</v>
      </c>
      <c r="AL40" s="239">
        <v>4029</v>
      </c>
      <c r="AM40" s="211" t="s">
        <v>33</v>
      </c>
      <c r="AN40" s="211" t="s">
        <v>33</v>
      </c>
      <c r="AO40" s="241">
        <v>1.5725995316159251</v>
      </c>
      <c r="AP40" s="211" t="s">
        <v>33</v>
      </c>
      <c r="AQ40" s="211" t="s">
        <v>33</v>
      </c>
    </row>
    <row r="41" spans="1:43" s="131" customFormat="1" ht="68.25" customHeight="1" thickBot="1">
      <c r="A41" s="176">
        <v>43</v>
      </c>
      <c r="B41" s="187" t="s">
        <v>879</v>
      </c>
      <c r="C41" s="313" t="s">
        <v>725</v>
      </c>
      <c r="D41" s="176" t="s">
        <v>125</v>
      </c>
      <c r="E41" s="211">
        <v>937</v>
      </c>
      <c r="F41" s="211" t="s">
        <v>33</v>
      </c>
      <c r="G41" s="211" t="s">
        <v>33</v>
      </c>
      <c r="H41" s="190">
        <v>0</v>
      </c>
      <c r="I41" s="211" t="s">
        <v>33</v>
      </c>
      <c r="J41" s="211" t="s">
        <v>33</v>
      </c>
      <c r="K41" s="190">
        <v>0</v>
      </c>
      <c r="L41" s="211" t="s">
        <v>33</v>
      </c>
      <c r="M41" s="211" t="s">
        <v>33</v>
      </c>
      <c r="N41" s="190">
        <v>41</v>
      </c>
      <c r="O41" s="211" t="s">
        <v>33</v>
      </c>
      <c r="P41" s="211" t="s">
        <v>33</v>
      </c>
      <c r="Q41" s="190">
        <v>418</v>
      </c>
      <c r="R41" s="211" t="s">
        <v>33</v>
      </c>
      <c r="S41" s="211" t="s">
        <v>33</v>
      </c>
      <c r="T41" s="190">
        <v>195</v>
      </c>
      <c r="U41" s="211" t="s">
        <v>33</v>
      </c>
      <c r="V41" s="211" t="s">
        <v>33</v>
      </c>
      <c r="W41" s="212">
        <v>370</v>
      </c>
      <c r="X41" s="211" t="s">
        <v>33</v>
      </c>
      <c r="Y41" s="211" t="s">
        <v>33</v>
      </c>
      <c r="Z41" s="190">
        <v>126</v>
      </c>
      <c r="AA41" s="211" t="s">
        <v>33</v>
      </c>
      <c r="AB41" s="211" t="s">
        <v>33</v>
      </c>
      <c r="AC41" s="190">
        <v>206</v>
      </c>
      <c r="AD41" s="211" t="s">
        <v>33</v>
      </c>
      <c r="AE41" s="211" t="s">
        <v>33</v>
      </c>
      <c r="AF41" s="190">
        <v>177</v>
      </c>
      <c r="AG41" s="190" t="s">
        <v>33</v>
      </c>
      <c r="AH41" s="190" t="s">
        <v>33</v>
      </c>
      <c r="AI41" s="190">
        <v>327</v>
      </c>
      <c r="AJ41" s="190" t="s">
        <v>33</v>
      </c>
      <c r="AK41" s="190" t="s">
        <v>33</v>
      </c>
      <c r="AL41" s="239">
        <v>1860</v>
      </c>
      <c r="AM41" s="211" t="s">
        <v>33</v>
      </c>
      <c r="AN41" s="211" t="s">
        <v>33</v>
      </c>
      <c r="AO41" s="241">
        <v>1.9850586979722518</v>
      </c>
      <c r="AP41" s="322" t="s">
        <v>33</v>
      </c>
      <c r="AQ41" s="323" t="s">
        <v>33</v>
      </c>
    </row>
    <row r="42" spans="1:43" s="131" customFormat="1" ht="59.25" customHeight="1" thickBot="1">
      <c r="A42" s="176">
        <v>44</v>
      </c>
      <c r="B42" s="190" t="s">
        <v>880</v>
      </c>
      <c r="C42" s="313" t="s">
        <v>725</v>
      </c>
      <c r="D42" s="176" t="s">
        <v>125</v>
      </c>
      <c r="E42" s="211">
        <v>972</v>
      </c>
      <c r="F42" s="211" t="s">
        <v>33</v>
      </c>
      <c r="G42" s="211" t="s">
        <v>33</v>
      </c>
      <c r="H42" s="190">
        <v>0</v>
      </c>
      <c r="I42" s="211" t="s">
        <v>33</v>
      </c>
      <c r="J42" s="211" t="s">
        <v>33</v>
      </c>
      <c r="K42" s="190">
        <v>0</v>
      </c>
      <c r="L42" s="211" t="s">
        <v>33</v>
      </c>
      <c r="M42" s="211" t="s">
        <v>33</v>
      </c>
      <c r="N42" s="190">
        <v>1</v>
      </c>
      <c r="O42" s="211" t="s">
        <v>33</v>
      </c>
      <c r="P42" s="211" t="s">
        <v>33</v>
      </c>
      <c r="Q42" s="190">
        <v>362</v>
      </c>
      <c r="R42" s="211" t="s">
        <v>33</v>
      </c>
      <c r="S42" s="211" t="s">
        <v>33</v>
      </c>
      <c r="T42" s="190">
        <v>498</v>
      </c>
      <c r="U42" s="211" t="s">
        <v>33</v>
      </c>
      <c r="V42" s="211" t="s">
        <v>33</v>
      </c>
      <c r="W42" s="212">
        <v>296</v>
      </c>
      <c r="X42" s="211" t="s">
        <v>33</v>
      </c>
      <c r="Y42" s="211" t="s">
        <v>33</v>
      </c>
      <c r="Z42" s="190">
        <v>289</v>
      </c>
      <c r="AA42" s="211" t="s">
        <v>33</v>
      </c>
      <c r="AB42" s="211" t="s">
        <v>33</v>
      </c>
      <c r="AC42" s="190">
        <v>154</v>
      </c>
      <c r="AD42" s="211" t="s">
        <v>33</v>
      </c>
      <c r="AE42" s="211" t="s">
        <v>33</v>
      </c>
      <c r="AF42" s="190">
        <v>44</v>
      </c>
      <c r="AG42" s="190" t="s">
        <v>33</v>
      </c>
      <c r="AH42" s="190" t="s">
        <v>33</v>
      </c>
      <c r="AI42" s="190">
        <v>80</v>
      </c>
      <c r="AJ42" s="190" t="s">
        <v>33</v>
      </c>
      <c r="AK42" s="190" t="s">
        <v>33</v>
      </c>
      <c r="AL42" s="239">
        <v>1724</v>
      </c>
      <c r="AM42" s="211" t="s">
        <v>33</v>
      </c>
      <c r="AN42" s="211" t="s">
        <v>33</v>
      </c>
      <c r="AO42" s="241">
        <v>1.7736625514403292</v>
      </c>
      <c r="AP42" s="211" t="s">
        <v>33</v>
      </c>
      <c r="AQ42" s="211" t="s">
        <v>33</v>
      </c>
    </row>
    <row r="43" spans="1:43" s="131" customFormat="1" ht="39" thickBot="1">
      <c r="A43" s="176">
        <v>45</v>
      </c>
      <c r="B43" s="190" t="s">
        <v>881</v>
      </c>
      <c r="C43" s="313" t="s">
        <v>725</v>
      </c>
      <c r="D43" s="176" t="s">
        <v>125</v>
      </c>
      <c r="E43" s="211">
        <v>2320</v>
      </c>
      <c r="F43" s="211" t="s">
        <v>33</v>
      </c>
      <c r="G43" s="211" t="s">
        <v>33</v>
      </c>
      <c r="H43" s="190">
        <v>0</v>
      </c>
      <c r="I43" s="211" t="s">
        <v>33</v>
      </c>
      <c r="J43" s="211" t="s">
        <v>33</v>
      </c>
      <c r="K43" s="190">
        <v>0</v>
      </c>
      <c r="L43" s="211" t="s">
        <v>33</v>
      </c>
      <c r="M43" s="211" t="s">
        <v>33</v>
      </c>
      <c r="N43" s="190">
        <v>1</v>
      </c>
      <c r="O43" s="211" t="s">
        <v>33</v>
      </c>
      <c r="P43" s="211" t="s">
        <v>33</v>
      </c>
      <c r="Q43" s="190">
        <v>637</v>
      </c>
      <c r="R43" s="211" t="s">
        <v>33</v>
      </c>
      <c r="S43" s="211" t="s">
        <v>33</v>
      </c>
      <c r="T43" s="190">
        <v>1107</v>
      </c>
      <c r="U43" s="211" t="s">
        <v>33</v>
      </c>
      <c r="V43" s="211" t="s">
        <v>33</v>
      </c>
      <c r="W43" s="212">
        <v>798</v>
      </c>
      <c r="X43" s="211" t="s">
        <v>33</v>
      </c>
      <c r="Y43" s="211" t="s">
        <v>33</v>
      </c>
      <c r="Z43" s="190">
        <v>888</v>
      </c>
      <c r="AA43" s="211" t="s">
        <v>33</v>
      </c>
      <c r="AB43" s="211" t="s">
        <v>33</v>
      </c>
      <c r="AC43" s="190">
        <v>515</v>
      </c>
      <c r="AD43" s="211" t="s">
        <v>33</v>
      </c>
      <c r="AE43" s="211" t="s">
        <v>33</v>
      </c>
      <c r="AF43" s="190">
        <v>138</v>
      </c>
      <c r="AG43" s="190" t="s">
        <v>33</v>
      </c>
      <c r="AH43" s="190" t="s">
        <v>33</v>
      </c>
      <c r="AI43" s="190">
        <v>200</v>
      </c>
      <c r="AJ43" s="190" t="s">
        <v>33</v>
      </c>
      <c r="AK43" s="190" t="s">
        <v>33</v>
      </c>
      <c r="AL43" s="239">
        <v>4284</v>
      </c>
      <c r="AM43" s="211" t="s">
        <v>33</v>
      </c>
      <c r="AN43" s="211" t="s">
        <v>33</v>
      </c>
      <c r="AO43" s="241">
        <v>1.846551724137931</v>
      </c>
      <c r="AP43" s="211" t="s">
        <v>33</v>
      </c>
      <c r="AQ43" s="211" t="s">
        <v>33</v>
      </c>
    </row>
    <row r="44" spans="1:43" ht="15.75" thickBot="1">
      <c r="A44" s="321"/>
      <c r="D44" s="139"/>
      <c r="E44" s="139"/>
      <c r="F44" s="139"/>
      <c r="G44" s="139"/>
    </row>
    <row r="45" spans="1:43" ht="15.75" thickBot="1">
      <c r="A45" s="234" t="s">
        <v>1</v>
      </c>
      <c r="B45" s="569" t="s">
        <v>715</v>
      </c>
      <c r="C45" s="570"/>
      <c r="D45" s="570"/>
      <c r="E45" s="570"/>
      <c r="F45" s="570"/>
      <c r="G45" s="570"/>
      <c r="H45" s="570"/>
      <c r="I45" s="570"/>
      <c r="J45" s="570"/>
      <c r="K45" s="570"/>
      <c r="L45" s="571"/>
    </row>
    <row r="46" spans="1:43" ht="28.5" customHeight="1" thickBot="1">
      <c r="A46" s="176" t="s">
        <v>4</v>
      </c>
      <c r="B46" s="543" t="s">
        <v>758</v>
      </c>
      <c r="C46" s="548"/>
      <c r="D46" s="548"/>
      <c r="E46" s="548"/>
      <c r="F46" s="548"/>
      <c r="G46" s="548"/>
      <c r="H46" s="548"/>
      <c r="I46" s="548"/>
      <c r="J46" s="548"/>
      <c r="K46" s="548"/>
      <c r="L46" s="549"/>
    </row>
    <row r="47" spans="1:43" ht="15.75" thickBot="1">
      <c r="A47" s="139"/>
      <c r="D47" s="139"/>
      <c r="E47" s="139"/>
      <c r="F47" s="139"/>
      <c r="G47" s="139"/>
    </row>
    <row r="48" spans="1:43" s="130" customFormat="1" ht="39" customHeight="1" thickBot="1">
      <c r="A48" s="191" t="s">
        <v>7</v>
      </c>
      <c r="B48" s="192" t="s">
        <v>833</v>
      </c>
      <c r="C48" s="250" t="s">
        <v>11</v>
      </c>
      <c r="D48" s="250" t="s">
        <v>9</v>
      </c>
      <c r="E48" s="550" t="s">
        <v>774</v>
      </c>
      <c r="F48" s="550"/>
      <c r="G48" s="550"/>
      <c r="H48" s="550" t="s">
        <v>13</v>
      </c>
      <c r="I48" s="550"/>
      <c r="J48" s="550"/>
      <c r="K48" s="550" t="s">
        <v>14</v>
      </c>
      <c r="L48" s="550"/>
      <c r="M48" s="550"/>
      <c r="N48" s="550" t="s">
        <v>15</v>
      </c>
      <c r="O48" s="550"/>
      <c r="P48" s="550"/>
      <c r="Q48" s="550" t="s">
        <v>16</v>
      </c>
      <c r="R48" s="550"/>
      <c r="S48" s="550"/>
      <c r="T48" s="550" t="s">
        <v>17</v>
      </c>
      <c r="U48" s="550"/>
      <c r="V48" s="550"/>
      <c r="W48" s="550" t="s">
        <v>18</v>
      </c>
      <c r="X48" s="550"/>
      <c r="Y48" s="550"/>
      <c r="Z48" s="550" t="s">
        <v>19</v>
      </c>
      <c r="AA48" s="550"/>
      <c r="AB48" s="550"/>
      <c r="AC48" s="550" t="s">
        <v>20</v>
      </c>
      <c r="AD48" s="550"/>
      <c r="AE48" s="550"/>
      <c r="AF48" s="550" t="s">
        <v>21</v>
      </c>
      <c r="AG48" s="550"/>
      <c r="AH48" s="550"/>
      <c r="AI48" s="550" t="s">
        <v>22</v>
      </c>
      <c r="AJ48" s="550"/>
      <c r="AK48" s="550"/>
      <c r="AL48" s="550" t="s">
        <v>720</v>
      </c>
      <c r="AM48" s="550"/>
      <c r="AN48" s="550"/>
      <c r="AO48" s="550" t="s">
        <v>775</v>
      </c>
      <c r="AP48" s="550"/>
      <c r="AQ48" s="550"/>
    </row>
    <row r="49" spans="1:43" s="131" customFormat="1" ht="13.5" thickBot="1">
      <c r="A49" s="176"/>
      <c r="B49" s="190"/>
      <c r="C49" s="190"/>
      <c r="D49" s="176"/>
      <c r="E49" s="576"/>
      <c r="F49" s="576"/>
      <c r="G49" s="576"/>
      <c r="H49" s="553" t="s">
        <v>722</v>
      </c>
      <c r="I49" s="554"/>
      <c r="J49" s="554"/>
      <c r="K49" s="554"/>
      <c r="L49" s="554"/>
      <c r="M49" s="554"/>
      <c r="N49" s="554"/>
      <c r="O49" s="554"/>
      <c r="P49" s="554"/>
      <c r="Q49" s="554"/>
      <c r="R49" s="554"/>
      <c r="S49" s="554"/>
      <c r="T49" s="554"/>
      <c r="U49" s="554"/>
      <c r="V49" s="554"/>
      <c r="W49" s="554"/>
      <c r="X49" s="554"/>
      <c r="Y49" s="554"/>
      <c r="Z49" s="554"/>
      <c r="AA49" s="554"/>
      <c r="AB49" s="554"/>
      <c r="AC49" s="554"/>
      <c r="AD49" s="554"/>
      <c r="AE49" s="554"/>
      <c r="AF49" s="554"/>
      <c r="AG49" s="554"/>
      <c r="AH49" s="554"/>
      <c r="AI49" s="554"/>
      <c r="AJ49" s="554"/>
      <c r="AK49" s="555"/>
      <c r="AL49" s="565"/>
      <c r="AM49" s="565"/>
      <c r="AN49" s="565"/>
      <c r="AO49" s="565"/>
      <c r="AP49" s="565"/>
      <c r="AQ49" s="565"/>
    </row>
    <row r="50" spans="1:43" s="129" customFormat="1" ht="13.5" thickBot="1">
      <c r="A50" s="176"/>
      <c r="B50" s="176"/>
      <c r="C50" s="176"/>
      <c r="D50" s="176"/>
      <c r="E50" s="176" t="s">
        <v>26</v>
      </c>
      <c r="F50" s="176" t="s">
        <v>24</v>
      </c>
      <c r="G50" s="176" t="s">
        <v>25</v>
      </c>
      <c r="H50" s="176" t="s">
        <v>26</v>
      </c>
      <c r="I50" s="176" t="s">
        <v>24</v>
      </c>
      <c r="J50" s="176" t="s">
        <v>25</v>
      </c>
      <c r="K50" s="176" t="s">
        <v>26</v>
      </c>
      <c r="L50" s="176" t="s">
        <v>24</v>
      </c>
      <c r="M50" s="176" t="s">
        <v>25</v>
      </c>
      <c r="N50" s="176" t="s">
        <v>26</v>
      </c>
      <c r="O50" s="176" t="s">
        <v>24</v>
      </c>
      <c r="P50" s="176" t="s">
        <v>25</v>
      </c>
      <c r="Q50" s="176" t="s">
        <v>26</v>
      </c>
      <c r="R50" s="176" t="s">
        <v>24</v>
      </c>
      <c r="S50" s="176" t="s">
        <v>25</v>
      </c>
      <c r="T50" s="176" t="s">
        <v>26</v>
      </c>
      <c r="U50" s="176" t="s">
        <v>24</v>
      </c>
      <c r="V50" s="176" t="s">
        <v>25</v>
      </c>
      <c r="W50" s="211" t="s">
        <v>26</v>
      </c>
      <c r="X50" s="176" t="s">
        <v>24</v>
      </c>
      <c r="Y50" s="176" t="s">
        <v>25</v>
      </c>
      <c r="Z50" s="176" t="s">
        <v>26</v>
      </c>
      <c r="AA50" s="176" t="s">
        <v>24</v>
      </c>
      <c r="AB50" s="176" t="s">
        <v>25</v>
      </c>
      <c r="AC50" s="176" t="s">
        <v>26</v>
      </c>
      <c r="AD50" s="176" t="s">
        <v>24</v>
      </c>
      <c r="AE50" s="176" t="s">
        <v>25</v>
      </c>
      <c r="AF50" s="176" t="s">
        <v>26</v>
      </c>
      <c r="AG50" s="176" t="s">
        <v>24</v>
      </c>
      <c r="AH50" s="176" t="s">
        <v>25</v>
      </c>
      <c r="AI50" s="176" t="s">
        <v>26</v>
      </c>
      <c r="AJ50" s="176" t="s">
        <v>24</v>
      </c>
      <c r="AK50" s="176" t="s">
        <v>25</v>
      </c>
      <c r="AL50" s="211" t="s">
        <v>869</v>
      </c>
      <c r="AM50" s="176" t="s">
        <v>24</v>
      </c>
      <c r="AN50" s="176" t="s">
        <v>25</v>
      </c>
      <c r="AO50" s="176" t="s">
        <v>869</v>
      </c>
      <c r="AP50" s="176" t="s">
        <v>24</v>
      </c>
      <c r="AQ50" s="176" t="s">
        <v>25</v>
      </c>
    </row>
    <row r="51" spans="1:43" s="131" customFormat="1" ht="26.25" thickBot="1">
      <c r="A51" s="176">
        <v>46</v>
      </c>
      <c r="B51" s="190" t="s">
        <v>882</v>
      </c>
      <c r="C51" s="313" t="s">
        <v>725</v>
      </c>
      <c r="D51" s="176" t="s">
        <v>125</v>
      </c>
      <c r="E51" s="211">
        <v>27504</v>
      </c>
      <c r="F51" s="211" t="s">
        <v>33</v>
      </c>
      <c r="G51" s="320" t="s">
        <v>33</v>
      </c>
      <c r="H51" s="190">
        <v>0</v>
      </c>
      <c r="I51" s="211" t="s">
        <v>33</v>
      </c>
      <c r="J51" s="320" t="s">
        <v>33</v>
      </c>
      <c r="K51" s="190">
        <v>0</v>
      </c>
      <c r="L51" s="211" t="s">
        <v>33</v>
      </c>
      <c r="M51" s="320" t="s">
        <v>33</v>
      </c>
      <c r="N51" s="212">
        <v>1020</v>
      </c>
      <c r="O51" s="211" t="s">
        <v>33</v>
      </c>
      <c r="P51" s="320" t="s">
        <v>33</v>
      </c>
      <c r="Q51" s="212">
        <v>4971</v>
      </c>
      <c r="R51" s="211" t="s">
        <v>33</v>
      </c>
      <c r="S51" s="211" t="s">
        <v>33</v>
      </c>
      <c r="T51" s="212">
        <v>17449</v>
      </c>
      <c r="U51" s="211" t="s">
        <v>33</v>
      </c>
      <c r="V51" s="211" t="s">
        <v>33</v>
      </c>
      <c r="W51" s="239">
        <v>37361</v>
      </c>
      <c r="X51" s="190" t="s">
        <v>33</v>
      </c>
      <c r="Y51" s="190" t="s">
        <v>33</v>
      </c>
      <c r="Z51" s="239">
        <v>14727</v>
      </c>
      <c r="AA51" s="190" t="s">
        <v>33</v>
      </c>
      <c r="AB51" s="190" t="s">
        <v>33</v>
      </c>
      <c r="AC51" s="212">
        <v>0</v>
      </c>
      <c r="AD51" s="190" t="s">
        <v>33</v>
      </c>
      <c r="AE51" s="190" t="s">
        <v>33</v>
      </c>
      <c r="AF51" s="190">
        <v>5480</v>
      </c>
      <c r="AG51" s="190" t="s">
        <v>33</v>
      </c>
      <c r="AH51" s="190" t="s">
        <v>33</v>
      </c>
      <c r="AI51" s="190">
        <v>13306</v>
      </c>
      <c r="AJ51" s="190" t="s">
        <v>33</v>
      </c>
      <c r="AK51" s="190" t="s">
        <v>33</v>
      </c>
      <c r="AL51" s="239">
        <v>94314</v>
      </c>
      <c r="AM51" s="211" t="s">
        <v>33</v>
      </c>
      <c r="AN51" s="320" t="s">
        <v>33</v>
      </c>
      <c r="AO51" s="241">
        <v>3.4291012216404888</v>
      </c>
      <c r="AP51" s="211" t="s">
        <v>33</v>
      </c>
      <c r="AQ51" s="324" t="s">
        <v>33</v>
      </c>
    </row>
    <row r="52" spans="1:43" s="131" customFormat="1" ht="57.75" customHeight="1" thickBot="1">
      <c r="A52" s="176">
        <v>47</v>
      </c>
      <c r="B52" s="190" t="s">
        <v>883</v>
      </c>
      <c r="C52" s="313" t="s">
        <v>725</v>
      </c>
      <c r="D52" s="176" t="s">
        <v>133</v>
      </c>
      <c r="E52" s="252">
        <v>2</v>
      </c>
      <c r="F52" s="211" t="s">
        <v>33</v>
      </c>
      <c r="G52" s="211" t="s">
        <v>33</v>
      </c>
      <c r="H52" s="190">
        <v>0</v>
      </c>
      <c r="I52" s="211" t="s">
        <v>33</v>
      </c>
      <c r="J52" s="211" t="s">
        <v>33</v>
      </c>
      <c r="K52" s="190">
        <v>0</v>
      </c>
      <c r="L52" s="211" t="s">
        <v>33</v>
      </c>
      <c r="M52" s="211" t="s">
        <v>33</v>
      </c>
      <c r="N52" s="212">
        <v>0</v>
      </c>
      <c r="O52" s="211" t="s">
        <v>33</v>
      </c>
      <c r="P52" s="211" t="s">
        <v>33</v>
      </c>
      <c r="Q52" s="212">
        <v>0</v>
      </c>
      <c r="R52" s="211" t="s">
        <v>33</v>
      </c>
      <c r="S52" s="211" t="s">
        <v>33</v>
      </c>
      <c r="T52" s="239">
        <v>0</v>
      </c>
      <c r="U52" s="211" t="s">
        <v>33</v>
      </c>
      <c r="V52" s="211" t="s">
        <v>33</v>
      </c>
      <c r="W52" s="239">
        <v>0</v>
      </c>
      <c r="X52" s="190" t="s">
        <v>33</v>
      </c>
      <c r="Y52" s="190" t="s">
        <v>33</v>
      </c>
      <c r="Z52" s="239">
        <v>0</v>
      </c>
      <c r="AA52" s="190" t="s">
        <v>33</v>
      </c>
      <c r="AB52" s="190" t="s">
        <v>33</v>
      </c>
      <c r="AC52" s="212">
        <v>2</v>
      </c>
      <c r="AD52" s="190" t="s">
        <v>33</v>
      </c>
      <c r="AE52" s="190" t="s">
        <v>33</v>
      </c>
      <c r="AF52" s="190">
        <v>0</v>
      </c>
      <c r="AG52" s="190" t="s">
        <v>33</v>
      </c>
      <c r="AH52" s="190" t="s">
        <v>33</v>
      </c>
      <c r="AI52" s="190">
        <v>0</v>
      </c>
      <c r="AJ52" s="190" t="s">
        <v>33</v>
      </c>
      <c r="AK52" s="190" t="s">
        <v>33</v>
      </c>
      <c r="AL52" s="239">
        <v>2</v>
      </c>
      <c r="AM52" s="211" t="s">
        <v>33</v>
      </c>
      <c r="AN52" s="211" t="s">
        <v>33</v>
      </c>
      <c r="AO52" s="241">
        <v>1</v>
      </c>
      <c r="AP52" s="211" t="s">
        <v>33</v>
      </c>
      <c r="AQ52" s="211" t="s">
        <v>33</v>
      </c>
    </row>
    <row r="53" spans="1:43" ht="15.75" thickBot="1">
      <c r="A53" s="321"/>
      <c r="D53" s="139"/>
      <c r="E53" s="139"/>
      <c r="F53" s="139"/>
      <c r="G53" s="139"/>
    </row>
    <row r="54" spans="1:43" ht="15.75" thickBot="1">
      <c r="A54" s="234" t="s">
        <v>1</v>
      </c>
      <c r="B54" s="569" t="s">
        <v>759</v>
      </c>
      <c r="C54" s="570"/>
      <c r="D54" s="570"/>
      <c r="E54" s="570"/>
      <c r="F54" s="570"/>
      <c r="G54" s="570"/>
      <c r="H54" s="570"/>
      <c r="I54" s="570"/>
      <c r="J54" s="570"/>
      <c r="K54" s="570"/>
      <c r="L54" s="571"/>
    </row>
    <row r="55" spans="1:43" ht="40.5" customHeight="1" thickBot="1">
      <c r="A55" s="176" t="s">
        <v>4</v>
      </c>
      <c r="B55" s="543" t="s">
        <v>760</v>
      </c>
      <c r="C55" s="548"/>
      <c r="D55" s="548"/>
      <c r="E55" s="548"/>
      <c r="F55" s="548"/>
      <c r="G55" s="548"/>
      <c r="H55" s="548"/>
      <c r="I55" s="548"/>
      <c r="J55" s="548"/>
      <c r="K55" s="548"/>
      <c r="L55" s="549"/>
    </row>
    <row r="56" spans="1:43" ht="15.75" thickBot="1">
      <c r="A56" s="139"/>
      <c r="D56" s="139"/>
      <c r="E56" s="139"/>
      <c r="F56" s="139"/>
      <c r="G56" s="139"/>
    </row>
    <row r="57" spans="1:43" s="135" customFormat="1" ht="39" customHeight="1" thickBot="1">
      <c r="A57" s="191" t="s">
        <v>7</v>
      </c>
      <c r="B57" s="192" t="s">
        <v>833</v>
      </c>
      <c r="C57" s="250" t="s">
        <v>11</v>
      </c>
      <c r="D57" s="250" t="s">
        <v>9</v>
      </c>
      <c r="E57" s="550" t="s">
        <v>774</v>
      </c>
      <c r="F57" s="550"/>
      <c r="G57" s="550"/>
      <c r="H57" s="550" t="s">
        <v>13</v>
      </c>
      <c r="I57" s="550"/>
      <c r="J57" s="550"/>
      <c r="K57" s="550" t="s">
        <v>14</v>
      </c>
      <c r="L57" s="550"/>
      <c r="M57" s="550"/>
      <c r="N57" s="550" t="s">
        <v>15</v>
      </c>
      <c r="O57" s="550"/>
      <c r="P57" s="550"/>
      <c r="Q57" s="550" t="s">
        <v>16</v>
      </c>
      <c r="R57" s="550"/>
      <c r="S57" s="550"/>
      <c r="T57" s="550" t="s">
        <v>17</v>
      </c>
      <c r="U57" s="550"/>
      <c r="V57" s="550"/>
      <c r="W57" s="550" t="s">
        <v>18</v>
      </c>
      <c r="X57" s="550"/>
      <c r="Y57" s="550"/>
      <c r="Z57" s="550" t="s">
        <v>19</v>
      </c>
      <c r="AA57" s="550"/>
      <c r="AB57" s="550"/>
      <c r="AC57" s="550" t="s">
        <v>20</v>
      </c>
      <c r="AD57" s="550"/>
      <c r="AE57" s="550"/>
      <c r="AF57" s="550" t="s">
        <v>21</v>
      </c>
      <c r="AG57" s="550"/>
      <c r="AH57" s="550"/>
      <c r="AI57" s="550" t="s">
        <v>22</v>
      </c>
      <c r="AJ57" s="550"/>
      <c r="AK57" s="550"/>
      <c r="AL57" s="550" t="s">
        <v>720</v>
      </c>
      <c r="AM57" s="550"/>
      <c r="AN57" s="550"/>
      <c r="AO57" s="550" t="s">
        <v>775</v>
      </c>
      <c r="AP57" s="550"/>
      <c r="AQ57" s="550"/>
    </row>
    <row r="58" spans="1:43" ht="15.75" thickBot="1">
      <c r="A58" s="176"/>
      <c r="B58" s="190"/>
      <c r="C58" s="190"/>
      <c r="D58" s="176"/>
      <c r="E58" s="576"/>
      <c r="F58" s="576"/>
      <c r="G58" s="576"/>
      <c r="H58" s="553" t="s">
        <v>722</v>
      </c>
      <c r="I58" s="554"/>
      <c r="J58" s="554"/>
      <c r="K58" s="554"/>
      <c r="L58" s="554"/>
      <c r="M58" s="554"/>
      <c r="N58" s="554"/>
      <c r="O58" s="554"/>
      <c r="P58" s="554"/>
      <c r="Q58" s="554"/>
      <c r="R58" s="554"/>
      <c r="S58" s="554"/>
      <c r="T58" s="554"/>
      <c r="U58" s="554"/>
      <c r="V58" s="554"/>
      <c r="W58" s="554"/>
      <c r="X58" s="554"/>
      <c r="Y58" s="554"/>
      <c r="Z58" s="554"/>
      <c r="AA58" s="554"/>
      <c r="AB58" s="554"/>
      <c r="AC58" s="554"/>
      <c r="AD58" s="554"/>
      <c r="AE58" s="554"/>
      <c r="AF58" s="554"/>
      <c r="AG58" s="554"/>
      <c r="AH58" s="554"/>
      <c r="AI58" s="554"/>
      <c r="AJ58" s="554"/>
      <c r="AK58" s="555"/>
      <c r="AL58" s="565"/>
      <c r="AM58" s="565"/>
      <c r="AN58" s="565"/>
      <c r="AO58" s="565"/>
      <c r="AP58" s="565"/>
      <c r="AQ58" s="565"/>
    </row>
    <row r="59" spans="1:43" s="135" customFormat="1" ht="15.75" thickBot="1">
      <c r="A59" s="176"/>
      <c r="B59" s="176"/>
      <c r="C59" s="176"/>
      <c r="D59" s="176"/>
      <c r="E59" s="176" t="s">
        <v>26</v>
      </c>
      <c r="F59" s="176" t="s">
        <v>24</v>
      </c>
      <c r="G59" s="176" t="s">
        <v>25</v>
      </c>
      <c r="H59" s="176" t="s">
        <v>26</v>
      </c>
      <c r="I59" s="176" t="s">
        <v>24</v>
      </c>
      <c r="J59" s="176" t="s">
        <v>25</v>
      </c>
      <c r="K59" s="176" t="s">
        <v>26</v>
      </c>
      <c r="L59" s="176" t="s">
        <v>24</v>
      </c>
      <c r="M59" s="176" t="s">
        <v>25</v>
      </c>
      <c r="N59" s="176" t="s">
        <v>26</v>
      </c>
      <c r="O59" s="176" t="s">
        <v>24</v>
      </c>
      <c r="P59" s="176" t="s">
        <v>25</v>
      </c>
      <c r="Q59" s="176" t="s">
        <v>26</v>
      </c>
      <c r="R59" s="176" t="s">
        <v>24</v>
      </c>
      <c r="S59" s="176" t="s">
        <v>25</v>
      </c>
      <c r="T59" s="176" t="s">
        <v>26</v>
      </c>
      <c r="U59" s="176" t="s">
        <v>24</v>
      </c>
      <c r="V59" s="176" t="s">
        <v>25</v>
      </c>
      <c r="W59" s="211" t="s">
        <v>26</v>
      </c>
      <c r="X59" s="176" t="s">
        <v>24</v>
      </c>
      <c r="Y59" s="176" t="s">
        <v>25</v>
      </c>
      <c r="Z59" s="176" t="s">
        <v>26</v>
      </c>
      <c r="AA59" s="176" t="s">
        <v>24</v>
      </c>
      <c r="AB59" s="176" t="s">
        <v>25</v>
      </c>
      <c r="AC59" s="176" t="s">
        <v>26</v>
      </c>
      <c r="AD59" s="176" t="s">
        <v>24</v>
      </c>
      <c r="AE59" s="176" t="s">
        <v>25</v>
      </c>
      <c r="AF59" s="176" t="s">
        <v>26</v>
      </c>
      <c r="AG59" s="176" t="s">
        <v>24</v>
      </c>
      <c r="AH59" s="176" t="s">
        <v>25</v>
      </c>
      <c r="AI59" s="176" t="s">
        <v>26</v>
      </c>
      <c r="AJ59" s="176" t="s">
        <v>24</v>
      </c>
      <c r="AK59" s="176" t="s">
        <v>25</v>
      </c>
      <c r="AL59" s="211" t="s">
        <v>869</v>
      </c>
      <c r="AM59" s="176" t="s">
        <v>24</v>
      </c>
      <c r="AN59" s="176" t="s">
        <v>25</v>
      </c>
      <c r="AO59" s="176" t="s">
        <v>869</v>
      </c>
      <c r="AP59" s="176" t="s">
        <v>24</v>
      </c>
      <c r="AQ59" s="176" t="s">
        <v>25</v>
      </c>
    </row>
    <row r="60" spans="1:43" ht="59.45" customHeight="1" thickBot="1">
      <c r="A60" s="176">
        <v>48</v>
      </c>
      <c r="B60" s="190" t="s">
        <v>884</v>
      </c>
      <c r="C60" s="313" t="s">
        <v>725</v>
      </c>
      <c r="D60" s="176" t="s">
        <v>125</v>
      </c>
      <c r="E60" s="211">
        <v>16095</v>
      </c>
      <c r="F60" s="211" t="s">
        <v>33</v>
      </c>
      <c r="G60" s="211" t="s">
        <v>33</v>
      </c>
      <c r="H60" s="211">
        <v>0</v>
      </c>
      <c r="I60" s="211" t="s">
        <v>33</v>
      </c>
      <c r="J60" s="211" t="s">
        <v>33</v>
      </c>
      <c r="K60" s="190">
        <v>0</v>
      </c>
      <c r="L60" s="211" t="s">
        <v>33</v>
      </c>
      <c r="M60" s="211" t="s">
        <v>33</v>
      </c>
      <c r="N60" s="190">
        <v>30</v>
      </c>
      <c r="O60" s="211" t="s">
        <v>33</v>
      </c>
      <c r="P60" s="211" t="s">
        <v>33</v>
      </c>
      <c r="Q60" s="212">
        <v>2831</v>
      </c>
      <c r="R60" s="211" t="s">
        <v>33</v>
      </c>
      <c r="S60" s="211" t="s">
        <v>33</v>
      </c>
      <c r="T60" s="212">
        <v>3543</v>
      </c>
      <c r="U60" s="211" t="s">
        <v>33</v>
      </c>
      <c r="V60" s="211" t="s">
        <v>33</v>
      </c>
      <c r="W60" s="212">
        <v>3929</v>
      </c>
      <c r="X60" s="211" t="s">
        <v>33</v>
      </c>
      <c r="Y60" s="211" t="s">
        <v>33</v>
      </c>
      <c r="Z60" s="239">
        <v>3568</v>
      </c>
      <c r="AA60" s="211" t="s">
        <v>33</v>
      </c>
      <c r="AB60" s="211" t="s">
        <v>33</v>
      </c>
      <c r="AC60" s="212">
        <v>3226</v>
      </c>
      <c r="AD60" s="211" t="s">
        <v>33</v>
      </c>
      <c r="AE60" s="211" t="s">
        <v>33</v>
      </c>
      <c r="AF60" s="190">
        <v>5074</v>
      </c>
      <c r="AG60" s="190" t="s">
        <v>33</v>
      </c>
      <c r="AH60" s="190" t="s">
        <v>33</v>
      </c>
      <c r="AI60" s="190">
        <v>4460</v>
      </c>
      <c r="AJ60" s="190" t="s">
        <v>33</v>
      </c>
      <c r="AK60" s="190" t="s">
        <v>33</v>
      </c>
      <c r="AL60" s="239">
        <v>26661</v>
      </c>
      <c r="AM60" s="211" t="s">
        <v>33</v>
      </c>
      <c r="AN60" s="211" t="s">
        <v>33</v>
      </c>
      <c r="AO60" s="241">
        <v>1.6564771668219944</v>
      </c>
      <c r="AP60" s="211" t="s">
        <v>33</v>
      </c>
      <c r="AQ60" s="211" t="s">
        <v>33</v>
      </c>
    </row>
    <row r="61" spans="1:43" s="131" customFormat="1" ht="55.5" customHeight="1" thickBot="1">
      <c r="A61" s="176" t="s">
        <v>405</v>
      </c>
      <c r="B61" s="260" t="s">
        <v>403</v>
      </c>
      <c r="C61" s="313" t="s">
        <v>725</v>
      </c>
      <c r="D61" s="176" t="s">
        <v>125</v>
      </c>
      <c r="E61" s="318">
        <v>0</v>
      </c>
      <c r="F61" s="211" t="s">
        <v>33</v>
      </c>
      <c r="G61" s="211" t="s">
        <v>33</v>
      </c>
      <c r="H61" s="190">
        <v>0</v>
      </c>
      <c r="I61" s="211" t="s">
        <v>33</v>
      </c>
      <c r="J61" s="211" t="s">
        <v>33</v>
      </c>
      <c r="K61" s="212">
        <v>0</v>
      </c>
      <c r="L61" s="211" t="s">
        <v>33</v>
      </c>
      <c r="M61" s="211" t="s">
        <v>33</v>
      </c>
      <c r="N61" s="212">
        <v>0</v>
      </c>
      <c r="O61" s="211" t="s">
        <v>33</v>
      </c>
      <c r="P61" s="211" t="s">
        <v>33</v>
      </c>
      <c r="Q61" s="212">
        <v>0</v>
      </c>
      <c r="R61" s="211" t="s">
        <v>33</v>
      </c>
      <c r="S61" s="211" t="s">
        <v>33</v>
      </c>
      <c r="T61" s="212">
        <v>0</v>
      </c>
      <c r="U61" s="211" t="s">
        <v>33</v>
      </c>
      <c r="V61" s="211" t="s">
        <v>33</v>
      </c>
      <c r="W61" s="212">
        <v>0</v>
      </c>
      <c r="X61" s="211" t="s">
        <v>33</v>
      </c>
      <c r="Y61" s="211" t="s">
        <v>33</v>
      </c>
      <c r="Z61" s="212">
        <v>0</v>
      </c>
      <c r="AA61" s="211" t="s">
        <v>33</v>
      </c>
      <c r="AB61" s="211" t="s">
        <v>33</v>
      </c>
      <c r="AC61" s="212">
        <v>0</v>
      </c>
      <c r="AD61" s="211" t="s">
        <v>33</v>
      </c>
      <c r="AE61" s="211" t="s">
        <v>33</v>
      </c>
      <c r="AF61" s="212">
        <v>40</v>
      </c>
      <c r="AG61" s="211" t="s">
        <v>33</v>
      </c>
      <c r="AH61" s="211" t="s">
        <v>33</v>
      </c>
      <c r="AI61" s="212">
        <v>682</v>
      </c>
      <c r="AJ61" s="212" t="s">
        <v>33</v>
      </c>
      <c r="AK61" s="212" t="s">
        <v>33</v>
      </c>
      <c r="AL61" s="239">
        <v>722</v>
      </c>
      <c r="AM61" s="211" t="s">
        <v>33</v>
      </c>
      <c r="AN61" s="211" t="s">
        <v>33</v>
      </c>
      <c r="AO61" s="165">
        <v>0</v>
      </c>
      <c r="AP61" s="165">
        <v>0</v>
      </c>
      <c r="AQ61" s="165">
        <v>0</v>
      </c>
    </row>
    <row r="62" spans="1:43" ht="15.75" thickBot="1">
      <c r="A62" s="139"/>
      <c r="D62" s="139"/>
      <c r="E62" s="139"/>
      <c r="F62" s="139"/>
      <c r="G62" s="139"/>
    </row>
    <row r="63" spans="1:43" ht="15.75" thickBot="1">
      <c r="A63" s="234" t="s">
        <v>1</v>
      </c>
      <c r="B63" s="569" t="s">
        <v>759</v>
      </c>
      <c r="C63" s="570"/>
      <c r="D63" s="570"/>
      <c r="E63" s="570"/>
      <c r="F63" s="570"/>
      <c r="G63" s="570"/>
      <c r="H63" s="570"/>
      <c r="I63" s="570"/>
      <c r="J63" s="570"/>
      <c r="K63" s="570"/>
      <c r="L63" s="571"/>
    </row>
    <row r="64" spans="1:43" ht="43.5" customHeight="1" thickBot="1">
      <c r="A64" s="176" t="s">
        <v>4</v>
      </c>
      <c r="B64" s="543" t="s">
        <v>761</v>
      </c>
      <c r="C64" s="548"/>
      <c r="D64" s="548"/>
      <c r="E64" s="548"/>
      <c r="F64" s="548"/>
      <c r="G64" s="548"/>
      <c r="H64" s="548"/>
      <c r="I64" s="548"/>
      <c r="J64" s="548"/>
      <c r="K64" s="548"/>
      <c r="L64" s="549"/>
    </row>
    <row r="65" spans="1:43" ht="15.75" thickBot="1">
      <c r="A65" s="139"/>
      <c r="D65" s="139"/>
      <c r="E65" s="139"/>
      <c r="F65" s="139"/>
      <c r="G65" s="139"/>
    </row>
    <row r="66" spans="1:43" s="135" customFormat="1" ht="39.75" customHeight="1" thickBot="1">
      <c r="A66" s="191" t="s">
        <v>7</v>
      </c>
      <c r="B66" s="192" t="s">
        <v>833</v>
      </c>
      <c r="C66" s="250" t="s">
        <v>11</v>
      </c>
      <c r="D66" s="250" t="s">
        <v>9</v>
      </c>
      <c r="E66" s="550" t="s">
        <v>774</v>
      </c>
      <c r="F66" s="550"/>
      <c r="G66" s="550"/>
      <c r="H66" s="550" t="s">
        <v>13</v>
      </c>
      <c r="I66" s="550"/>
      <c r="J66" s="550"/>
      <c r="K66" s="550" t="s">
        <v>14</v>
      </c>
      <c r="L66" s="550"/>
      <c r="M66" s="550"/>
      <c r="N66" s="550" t="s">
        <v>15</v>
      </c>
      <c r="O66" s="550"/>
      <c r="P66" s="550"/>
      <c r="Q66" s="550" t="s">
        <v>16</v>
      </c>
      <c r="R66" s="550"/>
      <c r="S66" s="550"/>
      <c r="T66" s="550" t="s">
        <v>17</v>
      </c>
      <c r="U66" s="550"/>
      <c r="V66" s="550"/>
      <c r="W66" s="550" t="s">
        <v>18</v>
      </c>
      <c r="X66" s="550"/>
      <c r="Y66" s="550"/>
      <c r="Z66" s="550" t="s">
        <v>19</v>
      </c>
      <c r="AA66" s="550"/>
      <c r="AB66" s="550"/>
      <c r="AC66" s="550" t="s">
        <v>20</v>
      </c>
      <c r="AD66" s="550"/>
      <c r="AE66" s="550"/>
      <c r="AF66" s="550" t="s">
        <v>21</v>
      </c>
      <c r="AG66" s="550"/>
      <c r="AH66" s="550"/>
      <c r="AI66" s="550" t="s">
        <v>22</v>
      </c>
      <c r="AJ66" s="550"/>
      <c r="AK66" s="550"/>
      <c r="AL66" s="550" t="s">
        <v>720</v>
      </c>
      <c r="AM66" s="550"/>
      <c r="AN66" s="550"/>
      <c r="AO66" s="550" t="s">
        <v>775</v>
      </c>
      <c r="AP66" s="550"/>
      <c r="AQ66" s="550"/>
    </row>
    <row r="67" spans="1:43" ht="15.75" thickBot="1">
      <c r="A67" s="176"/>
      <c r="B67" s="190"/>
      <c r="C67" s="190"/>
      <c r="D67" s="176"/>
      <c r="E67" s="576"/>
      <c r="F67" s="576"/>
      <c r="G67" s="576"/>
      <c r="H67" s="553" t="s">
        <v>722</v>
      </c>
      <c r="I67" s="554"/>
      <c r="J67" s="554"/>
      <c r="K67" s="554"/>
      <c r="L67" s="554"/>
      <c r="M67" s="554"/>
      <c r="N67" s="554"/>
      <c r="O67" s="554"/>
      <c r="P67" s="554"/>
      <c r="Q67" s="554"/>
      <c r="R67" s="554"/>
      <c r="S67" s="554"/>
      <c r="T67" s="554"/>
      <c r="U67" s="554"/>
      <c r="V67" s="554"/>
      <c r="W67" s="554"/>
      <c r="X67" s="554"/>
      <c r="Y67" s="554"/>
      <c r="Z67" s="554"/>
      <c r="AA67" s="554"/>
      <c r="AB67" s="554"/>
      <c r="AC67" s="554"/>
      <c r="AD67" s="554"/>
      <c r="AE67" s="554"/>
      <c r="AF67" s="554"/>
      <c r="AG67" s="554"/>
      <c r="AH67" s="554"/>
      <c r="AI67" s="554"/>
      <c r="AJ67" s="554"/>
      <c r="AK67" s="555"/>
      <c r="AL67" s="565"/>
      <c r="AM67" s="565"/>
      <c r="AN67" s="565"/>
      <c r="AO67" s="565"/>
      <c r="AP67" s="565"/>
      <c r="AQ67" s="565"/>
    </row>
    <row r="68" spans="1:43" s="135" customFormat="1" ht="15.75" thickBot="1">
      <c r="A68" s="176"/>
      <c r="B68" s="176"/>
      <c r="C68" s="176"/>
      <c r="D68" s="176"/>
      <c r="E68" s="176" t="s">
        <v>26</v>
      </c>
      <c r="F68" s="176" t="s">
        <v>24</v>
      </c>
      <c r="G68" s="176" t="s">
        <v>25</v>
      </c>
      <c r="H68" s="176" t="s">
        <v>26</v>
      </c>
      <c r="I68" s="176" t="s">
        <v>24</v>
      </c>
      <c r="J68" s="176" t="s">
        <v>25</v>
      </c>
      <c r="K68" s="176" t="s">
        <v>26</v>
      </c>
      <c r="L68" s="176" t="s">
        <v>24</v>
      </c>
      <c r="M68" s="176" t="s">
        <v>25</v>
      </c>
      <c r="N68" s="176" t="s">
        <v>26</v>
      </c>
      <c r="O68" s="176" t="s">
        <v>24</v>
      </c>
      <c r="P68" s="176" t="s">
        <v>25</v>
      </c>
      <c r="Q68" s="176" t="s">
        <v>26</v>
      </c>
      <c r="R68" s="176" t="s">
        <v>24</v>
      </c>
      <c r="S68" s="176" t="s">
        <v>25</v>
      </c>
      <c r="T68" s="176" t="s">
        <v>26</v>
      </c>
      <c r="U68" s="176" t="s">
        <v>24</v>
      </c>
      <c r="V68" s="176" t="s">
        <v>25</v>
      </c>
      <c r="W68" s="211" t="s">
        <v>26</v>
      </c>
      <c r="X68" s="176" t="s">
        <v>24</v>
      </c>
      <c r="Y68" s="176" t="s">
        <v>25</v>
      </c>
      <c r="Z68" s="176" t="s">
        <v>26</v>
      </c>
      <c r="AA68" s="176" t="s">
        <v>24</v>
      </c>
      <c r="AB68" s="176" t="s">
        <v>25</v>
      </c>
      <c r="AC68" s="176" t="s">
        <v>26</v>
      </c>
      <c r="AD68" s="176" t="s">
        <v>24</v>
      </c>
      <c r="AE68" s="176" t="s">
        <v>25</v>
      </c>
      <c r="AF68" s="176" t="s">
        <v>26</v>
      </c>
      <c r="AG68" s="176" t="s">
        <v>24</v>
      </c>
      <c r="AH68" s="176" t="s">
        <v>25</v>
      </c>
      <c r="AI68" s="176" t="s">
        <v>26</v>
      </c>
      <c r="AJ68" s="176" t="s">
        <v>24</v>
      </c>
      <c r="AK68" s="176" t="s">
        <v>25</v>
      </c>
      <c r="AL68" s="211" t="s">
        <v>869</v>
      </c>
      <c r="AM68" s="176" t="s">
        <v>24</v>
      </c>
      <c r="AN68" s="176" t="s">
        <v>25</v>
      </c>
      <c r="AO68" s="176" t="s">
        <v>869</v>
      </c>
      <c r="AP68" s="176" t="s">
        <v>24</v>
      </c>
      <c r="AQ68" s="176" t="s">
        <v>25</v>
      </c>
    </row>
    <row r="69" spans="1:43" ht="63" customHeight="1" thickBot="1">
      <c r="A69" s="176">
        <v>49</v>
      </c>
      <c r="B69" s="190" t="s">
        <v>885</v>
      </c>
      <c r="C69" s="313" t="s">
        <v>725</v>
      </c>
      <c r="D69" s="176" t="s">
        <v>125</v>
      </c>
      <c r="E69" s="252">
        <v>9097</v>
      </c>
      <c r="F69" s="211" t="s">
        <v>33</v>
      </c>
      <c r="G69" s="211" t="s">
        <v>33</v>
      </c>
      <c r="H69" s="190">
        <v>0</v>
      </c>
      <c r="I69" s="211" t="s">
        <v>33</v>
      </c>
      <c r="J69" s="211" t="s">
        <v>33</v>
      </c>
      <c r="K69" s="190">
        <v>0</v>
      </c>
      <c r="L69" s="211" t="s">
        <v>33</v>
      </c>
      <c r="M69" s="211" t="s">
        <v>33</v>
      </c>
      <c r="N69" s="190">
        <v>0</v>
      </c>
      <c r="O69" s="211" t="s">
        <v>33</v>
      </c>
      <c r="P69" s="211" t="s">
        <v>33</v>
      </c>
      <c r="Q69" s="190">
        <v>589</v>
      </c>
      <c r="R69" s="211" t="s">
        <v>33</v>
      </c>
      <c r="S69" s="211" t="s">
        <v>33</v>
      </c>
      <c r="T69" s="212">
        <v>1977</v>
      </c>
      <c r="U69" s="211" t="s">
        <v>33</v>
      </c>
      <c r="V69" s="211" t="s">
        <v>33</v>
      </c>
      <c r="W69" s="239">
        <v>4293</v>
      </c>
      <c r="X69" s="211" t="s">
        <v>33</v>
      </c>
      <c r="Y69" s="211" t="s">
        <v>33</v>
      </c>
      <c r="Z69" s="239">
        <v>1832</v>
      </c>
      <c r="AA69" s="211" t="s">
        <v>33</v>
      </c>
      <c r="AB69" s="211" t="s">
        <v>33</v>
      </c>
      <c r="AC69" s="212">
        <v>1831</v>
      </c>
      <c r="AD69" s="211" t="s">
        <v>33</v>
      </c>
      <c r="AE69" s="211" t="s">
        <v>33</v>
      </c>
      <c r="AF69" s="190">
        <v>1183</v>
      </c>
      <c r="AG69" s="190" t="s">
        <v>33</v>
      </c>
      <c r="AH69" s="190" t="s">
        <v>33</v>
      </c>
      <c r="AI69" s="190">
        <v>818</v>
      </c>
      <c r="AJ69" s="190" t="s">
        <v>33</v>
      </c>
      <c r="AK69" s="190" t="s">
        <v>33</v>
      </c>
      <c r="AL69" s="239">
        <v>12523</v>
      </c>
      <c r="AM69" s="190">
        <v>0</v>
      </c>
      <c r="AN69" s="190">
        <v>0</v>
      </c>
      <c r="AO69" s="241">
        <v>1.3766076728591843</v>
      </c>
      <c r="AP69" s="211" t="s">
        <v>33</v>
      </c>
      <c r="AQ69" s="211" t="s">
        <v>33</v>
      </c>
    </row>
    <row r="70" spans="1:43" ht="58.5" customHeight="1" thickBot="1">
      <c r="A70" s="176">
        <v>88</v>
      </c>
      <c r="B70" s="190" t="s">
        <v>886</v>
      </c>
      <c r="C70" s="313" t="s">
        <v>725</v>
      </c>
      <c r="D70" s="176" t="s">
        <v>125</v>
      </c>
      <c r="E70" s="211">
        <v>1058</v>
      </c>
      <c r="F70" s="211" t="s">
        <v>33</v>
      </c>
      <c r="G70" s="211" t="s">
        <v>33</v>
      </c>
      <c r="H70" s="190">
        <v>0</v>
      </c>
      <c r="I70" s="211" t="s">
        <v>33</v>
      </c>
      <c r="J70" s="211" t="s">
        <v>33</v>
      </c>
      <c r="K70" s="190">
        <v>0</v>
      </c>
      <c r="L70" s="211" t="s">
        <v>33</v>
      </c>
      <c r="M70" s="211" t="s">
        <v>33</v>
      </c>
      <c r="N70" s="190">
        <v>0</v>
      </c>
      <c r="O70" s="211" t="s">
        <v>33</v>
      </c>
      <c r="P70" s="211" t="s">
        <v>33</v>
      </c>
      <c r="Q70" s="190">
        <v>0</v>
      </c>
      <c r="R70" s="211" t="s">
        <v>33</v>
      </c>
      <c r="S70" s="211" t="s">
        <v>33</v>
      </c>
      <c r="T70" s="212">
        <v>0</v>
      </c>
      <c r="U70" s="211" t="s">
        <v>33</v>
      </c>
      <c r="V70" s="211" t="s">
        <v>33</v>
      </c>
      <c r="W70" s="239">
        <v>14</v>
      </c>
      <c r="X70" s="211" t="s">
        <v>33</v>
      </c>
      <c r="Y70" s="211" t="s">
        <v>33</v>
      </c>
      <c r="Z70" s="239">
        <v>80</v>
      </c>
      <c r="AA70" s="211" t="s">
        <v>33</v>
      </c>
      <c r="AB70" s="211" t="s">
        <v>33</v>
      </c>
      <c r="AC70" s="212">
        <v>337</v>
      </c>
      <c r="AD70" s="211" t="s">
        <v>33</v>
      </c>
      <c r="AE70" s="211" t="s">
        <v>33</v>
      </c>
      <c r="AF70" s="190">
        <v>589</v>
      </c>
      <c r="AG70" s="190" t="s">
        <v>33</v>
      </c>
      <c r="AH70" s="190" t="s">
        <v>33</v>
      </c>
      <c r="AI70" s="190">
        <v>868</v>
      </c>
      <c r="AJ70" s="190" t="s">
        <v>33</v>
      </c>
      <c r="AK70" s="190" t="s">
        <v>33</v>
      </c>
      <c r="AL70" s="239">
        <v>1888</v>
      </c>
      <c r="AM70" s="190">
        <v>0</v>
      </c>
      <c r="AN70" s="190">
        <v>0</v>
      </c>
      <c r="AO70" s="241">
        <v>1.7844990548204158</v>
      </c>
      <c r="AP70" s="211" t="s">
        <v>33</v>
      </c>
      <c r="AQ70" s="211" t="s">
        <v>33</v>
      </c>
    </row>
    <row r="71" spans="1:43" s="131" customFormat="1" ht="47.25" customHeight="1" thickBot="1">
      <c r="A71" s="176" t="s">
        <v>405</v>
      </c>
      <c r="B71" s="260" t="s">
        <v>403</v>
      </c>
      <c r="C71" s="313" t="s">
        <v>725</v>
      </c>
      <c r="D71" s="176" t="s">
        <v>125</v>
      </c>
      <c r="E71" s="318">
        <v>0</v>
      </c>
      <c r="F71" s="211" t="s">
        <v>33</v>
      </c>
      <c r="G71" s="211" t="s">
        <v>33</v>
      </c>
      <c r="H71" s="190">
        <v>0</v>
      </c>
      <c r="I71" s="211" t="s">
        <v>33</v>
      </c>
      <c r="J71" s="211" t="s">
        <v>33</v>
      </c>
      <c r="K71" s="212">
        <v>0</v>
      </c>
      <c r="L71" s="211" t="s">
        <v>33</v>
      </c>
      <c r="M71" s="211" t="s">
        <v>33</v>
      </c>
      <c r="N71" s="212">
        <v>0</v>
      </c>
      <c r="O71" s="211" t="s">
        <v>33</v>
      </c>
      <c r="P71" s="211" t="s">
        <v>33</v>
      </c>
      <c r="Q71" s="212">
        <v>0</v>
      </c>
      <c r="R71" s="211" t="s">
        <v>33</v>
      </c>
      <c r="S71" s="211" t="s">
        <v>33</v>
      </c>
      <c r="T71" s="212">
        <v>0</v>
      </c>
      <c r="U71" s="211" t="s">
        <v>33</v>
      </c>
      <c r="V71" s="211" t="s">
        <v>33</v>
      </c>
      <c r="W71" s="212">
        <v>0</v>
      </c>
      <c r="X71" s="211" t="s">
        <v>33</v>
      </c>
      <c r="Y71" s="211" t="s">
        <v>33</v>
      </c>
      <c r="Z71" s="212">
        <v>0</v>
      </c>
      <c r="AA71" s="211" t="s">
        <v>33</v>
      </c>
      <c r="AB71" s="211" t="s">
        <v>33</v>
      </c>
      <c r="AC71" s="212">
        <v>0</v>
      </c>
      <c r="AD71" s="211" t="s">
        <v>33</v>
      </c>
      <c r="AE71" s="211" t="s">
        <v>33</v>
      </c>
      <c r="AF71" s="212">
        <v>0</v>
      </c>
      <c r="AG71" s="211" t="s">
        <v>33</v>
      </c>
      <c r="AH71" s="211" t="s">
        <v>33</v>
      </c>
      <c r="AI71" s="212">
        <v>0</v>
      </c>
      <c r="AJ71" s="212" t="s">
        <v>33</v>
      </c>
      <c r="AK71" s="212" t="s">
        <v>33</v>
      </c>
      <c r="AL71" s="239">
        <v>0</v>
      </c>
      <c r="AM71" s="211" t="s">
        <v>33</v>
      </c>
      <c r="AN71" s="211" t="s">
        <v>33</v>
      </c>
      <c r="AO71" s="165">
        <v>0</v>
      </c>
      <c r="AP71" s="165">
        <v>0</v>
      </c>
      <c r="AQ71" s="165">
        <v>0</v>
      </c>
    </row>
    <row r="72" spans="1:43" ht="15.75" thickBot="1">
      <c r="A72" s="139"/>
      <c r="D72" s="139"/>
      <c r="E72" s="139"/>
      <c r="F72" s="139"/>
      <c r="G72" s="139"/>
    </row>
    <row r="73" spans="1:43" ht="15.75" thickBot="1">
      <c r="A73" s="234" t="s">
        <v>1</v>
      </c>
      <c r="B73" s="569" t="s">
        <v>759</v>
      </c>
      <c r="C73" s="570"/>
      <c r="D73" s="570"/>
      <c r="E73" s="570"/>
      <c r="F73" s="570"/>
      <c r="G73" s="570"/>
      <c r="H73" s="570"/>
      <c r="I73" s="570"/>
      <c r="J73" s="570"/>
      <c r="K73" s="570"/>
      <c r="L73" s="571"/>
    </row>
    <row r="74" spans="1:43" ht="40.5" customHeight="1" thickBot="1">
      <c r="A74" s="176" t="s">
        <v>4</v>
      </c>
      <c r="B74" s="543" t="s">
        <v>762</v>
      </c>
      <c r="C74" s="548"/>
      <c r="D74" s="548"/>
      <c r="E74" s="548"/>
      <c r="F74" s="548"/>
      <c r="G74" s="548"/>
      <c r="H74" s="548"/>
      <c r="I74" s="548"/>
      <c r="J74" s="548"/>
      <c r="K74" s="548"/>
      <c r="L74" s="549"/>
    </row>
    <row r="75" spans="1:43" ht="15.75" thickBot="1">
      <c r="A75" s="139"/>
      <c r="D75" s="139"/>
      <c r="E75" s="139"/>
      <c r="F75" s="139"/>
      <c r="G75" s="139"/>
    </row>
    <row r="76" spans="1:43" s="130" customFormat="1" ht="40.5" customHeight="1" thickBot="1">
      <c r="A76" s="191" t="s">
        <v>7</v>
      </c>
      <c r="B76" s="192" t="s">
        <v>833</v>
      </c>
      <c r="C76" s="250" t="s">
        <v>11</v>
      </c>
      <c r="D76" s="250" t="s">
        <v>9</v>
      </c>
      <c r="E76" s="550" t="s">
        <v>774</v>
      </c>
      <c r="F76" s="550"/>
      <c r="G76" s="550"/>
      <c r="H76" s="550" t="s">
        <v>13</v>
      </c>
      <c r="I76" s="550"/>
      <c r="J76" s="550"/>
      <c r="K76" s="550" t="s">
        <v>14</v>
      </c>
      <c r="L76" s="550"/>
      <c r="M76" s="550"/>
      <c r="N76" s="550" t="s">
        <v>15</v>
      </c>
      <c r="O76" s="550"/>
      <c r="P76" s="550"/>
      <c r="Q76" s="550" t="s">
        <v>16</v>
      </c>
      <c r="R76" s="550"/>
      <c r="S76" s="550"/>
      <c r="T76" s="550" t="s">
        <v>17</v>
      </c>
      <c r="U76" s="550"/>
      <c r="V76" s="550"/>
      <c r="W76" s="550" t="s">
        <v>18</v>
      </c>
      <c r="X76" s="550"/>
      <c r="Y76" s="550"/>
      <c r="Z76" s="550" t="s">
        <v>19</v>
      </c>
      <c r="AA76" s="550"/>
      <c r="AB76" s="550"/>
      <c r="AC76" s="550" t="s">
        <v>20</v>
      </c>
      <c r="AD76" s="550"/>
      <c r="AE76" s="550"/>
      <c r="AF76" s="550" t="s">
        <v>21</v>
      </c>
      <c r="AG76" s="550"/>
      <c r="AH76" s="550"/>
      <c r="AI76" s="550" t="s">
        <v>22</v>
      </c>
      <c r="AJ76" s="550"/>
      <c r="AK76" s="550"/>
      <c r="AL76" s="550" t="s">
        <v>720</v>
      </c>
      <c r="AM76" s="550"/>
      <c r="AN76" s="550"/>
      <c r="AO76" s="550" t="s">
        <v>775</v>
      </c>
      <c r="AP76" s="550"/>
      <c r="AQ76" s="550"/>
    </row>
    <row r="77" spans="1:43" s="131" customFormat="1" ht="13.5" thickBot="1">
      <c r="A77" s="176"/>
      <c r="B77" s="190"/>
      <c r="C77" s="190"/>
      <c r="D77" s="176"/>
      <c r="E77" s="576"/>
      <c r="F77" s="576"/>
      <c r="G77" s="576"/>
      <c r="H77" s="553" t="s">
        <v>722</v>
      </c>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554"/>
      <c r="AJ77" s="554"/>
      <c r="AK77" s="555"/>
      <c r="AL77" s="565"/>
      <c r="AM77" s="565"/>
      <c r="AN77" s="565"/>
      <c r="AO77" s="565"/>
      <c r="AP77" s="565"/>
      <c r="AQ77" s="565"/>
    </row>
    <row r="78" spans="1:43" s="129" customFormat="1" ht="13.5" thickBot="1">
      <c r="A78" s="176"/>
      <c r="B78" s="176"/>
      <c r="C78" s="176"/>
      <c r="D78" s="176"/>
      <c r="E78" s="176" t="s">
        <v>26</v>
      </c>
      <c r="F78" s="176" t="s">
        <v>24</v>
      </c>
      <c r="G78" s="176" t="s">
        <v>25</v>
      </c>
      <c r="H78" s="176" t="s">
        <v>26</v>
      </c>
      <c r="I78" s="176" t="s">
        <v>24</v>
      </c>
      <c r="J78" s="176" t="s">
        <v>25</v>
      </c>
      <c r="K78" s="176" t="s">
        <v>26</v>
      </c>
      <c r="L78" s="176" t="s">
        <v>24</v>
      </c>
      <c r="M78" s="176" t="s">
        <v>25</v>
      </c>
      <c r="N78" s="176" t="s">
        <v>26</v>
      </c>
      <c r="O78" s="176" t="s">
        <v>24</v>
      </c>
      <c r="P78" s="176" t="s">
        <v>25</v>
      </c>
      <c r="Q78" s="176" t="s">
        <v>26</v>
      </c>
      <c r="R78" s="176" t="s">
        <v>24</v>
      </c>
      <c r="S78" s="176" t="s">
        <v>25</v>
      </c>
      <c r="T78" s="176" t="s">
        <v>26</v>
      </c>
      <c r="U78" s="176" t="s">
        <v>24</v>
      </c>
      <c r="V78" s="176" t="s">
        <v>25</v>
      </c>
      <c r="W78" s="211" t="s">
        <v>26</v>
      </c>
      <c r="X78" s="176" t="s">
        <v>24</v>
      </c>
      <c r="Y78" s="176" t="s">
        <v>25</v>
      </c>
      <c r="Z78" s="176" t="s">
        <v>26</v>
      </c>
      <c r="AA78" s="176" t="s">
        <v>24</v>
      </c>
      <c r="AB78" s="176" t="s">
        <v>25</v>
      </c>
      <c r="AC78" s="176" t="s">
        <v>26</v>
      </c>
      <c r="AD78" s="176" t="s">
        <v>24</v>
      </c>
      <c r="AE78" s="176" t="s">
        <v>25</v>
      </c>
      <c r="AF78" s="176" t="s">
        <v>26</v>
      </c>
      <c r="AG78" s="176" t="s">
        <v>24</v>
      </c>
      <c r="AH78" s="176" t="s">
        <v>25</v>
      </c>
      <c r="AI78" s="176" t="s">
        <v>26</v>
      </c>
      <c r="AJ78" s="176" t="s">
        <v>24</v>
      </c>
      <c r="AK78" s="176" t="s">
        <v>25</v>
      </c>
      <c r="AL78" s="211" t="s">
        <v>869</v>
      </c>
      <c r="AM78" s="176" t="s">
        <v>24</v>
      </c>
      <c r="AN78" s="176" t="s">
        <v>25</v>
      </c>
      <c r="AO78" s="176" t="s">
        <v>869</v>
      </c>
      <c r="AP78" s="176" t="s">
        <v>24</v>
      </c>
      <c r="AQ78" s="176" t="s">
        <v>25</v>
      </c>
    </row>
    <row r="79" spans="1:43" ht="39" thickBot="1">
      <c r="A79" s="176">
        <v>48</v>
      </c>
      <c r="B79" s="190" t="s">
        <v>884</v>
      </c>
      <c r="C79" s="313" t="s">
        <v>725</v>
      </c>
      <c r="D79" s="176" t="s">
        <v>125</v>
      </c>
      <c r="E79" s="211">
        <v>641</v>
      </c>
      <c r="F79" s="211" t="s">
        <v>33</v>
      </c>
      <c r="G79" s="213" t="s">
        <v>33</v>
      </c>
      <c r="H79" s="194">
        <v>0</v>
      </c>
      <c r="I79" s="194">
        <v>0</v>
      </c>
      <c r="J79" s="194">
        <v>0</v>
      </c>
      <c r="K79" s="194">
        <v>0</v>
      </c>
      <c r="L79" s="213" t="s">
        <v>33</v>
      </c>
      <c r="M79" s="213" t="s">
        <v>33</v>
      </c>
      <c r="N79" s="194">
        <v>37</v>
      </c>
      <c r="O79" s="213" t="s">
        <v>33</v>
      </c>
      <c r="P79" s="213" t="s">
        <v>33</v>
      </c>
      <c r="Q79" s="194">
        <v>676</v>
      </c>
      <c r="R79" s="213" t="s">
        <v>33</v>
      </c>
      <c r="S79" s="213" t="s">
        <v>33</v>
      </c>
      <c r="T79" s="213">
        <v>594</v>
      </c>
      <c r="U79" s="213" t="s">
        <v>33</v>
      </c>
      <c r="V79" s="213" t="s">
        <v>33</v>
      </c>
      <c r="W79" s="213">
        <v>274</v>
      </c>
      <c r="X79" s="213" t="s">
        <v>33</v>
      </c>
      <c r="Y79" s="213" t="s">
        <v>33</v>
      </c>
      <c r="Z79" s="213">
        <v>733</v>
      </c>
      <c r="AA79" s="213" t="s">
        <v>33</v>
      </c>
      <c r="AB79" s="213" t="s">
        <v>33</v>
      </c>
      <c r="AC79" s="213">
        <v>388</v>
      </c>
      <c r="AD79" s="213" t="s">
        <v>33</v>
      </c>
      <c r="AE79" s="213" t="s">
        <v>33</v>
      </c>
      <c r="AF79" s="190">
        <v>131</v>
      </c>
      <c r="AG79" s="190" t="s">
        <v>33</v>
      </c>
      <c r="AH79" s="190" t="s">
        <v>33</v>
      </c>
      <c r="AI79" s="190">
        <v>190</v>
      </c>
      <c r="AJ79" s="190" t="s">
        <v>33</v>
      </c>
      <c r="AK79" s="190" t="s">
        <v>33</v>
      </c>
      <c r="AL79" s="239">
        <v>3023</v>
      </c>
      <c r="AM79" s="211" t="s">
        <v>33</v>
      </c>
      <c r="AN79" s="211" t="s">
        <v>33</v>
      </c>
      <c r="AO79" s="241">
        <v>4.7160686427457099</v>
      </c>
      <c r="AP79" s="211" t="s">
        <v>33</v>
      </c>
      <c r="AQ79" s="211" t="s">
        <v>33</v>
      </c>
    </row>
    <row r="80" spans="1:43" s="131" customFormat="1" ht="26.25" thickBot="1">
      <c r="A80" s="176">
        <v>51</v>
      </c>
      <c r="B80" s="190" t="s">
        <v>524</v>
      </c>
      <c r="C80" s="313" t="s">
        <v>725</v>
      </c>
      <c r="D80" s="176" t="s">
        <v>133</v>
      </c>
      <c r="E80" s="211">
        <v>820</v>
      </c>
      <c r="F80" s="211" t="s">
        <v>33</v>
      </c>
      <c r="G80" s="213" t="s">
        <v>33</v>
      </c>
      <c r="H80" s="194">
        <v>0</v>
      </c>
      <c r="I80" s="194">
        <v>0</v>
      </c>
      <c r="J80" s="194">
        <v>0</v>
      </c>
      <c r="K80" s="194">
        <v>2</v>
      </c>
      <c r="L80" s="213" t="s">
        <v>33</v>
      </c>
      <c r="M80" s="213" t="s">
        <v>33</v>
      </c>
      <c r="N80" s="194">
        <v>158</v>
      </c>
      <c r="O80" s="213" t="s">
        <v>33</v>
      </c>
      <c r="P80" s="213" t="s">
        <v>33</v>
      </c>
      <c r="Q80" s="194">
        <v>293</v>
      </c>
      <c r="R80" s="213" t="s">
        <v>33</v>
      </c>
      <c r="S80" s="213" t="s">
        <v>33</v>
      </c>
      <c r="T80" s="194">
        <v>186</v>
      </c>
      <c r="U80" s="213" t="s">
        <v>33</v>
      </c>
      <c r="V80" s="213" t="s">
        <v>33</v>
      </c>
      <c r="W80" s="213">
        <v>221</v>
      </c>
      <c r="X80" s="213" t="s">
        <v>33</v>
      </c>
      <c r="Y80" s="213" t="s">
        <v>33</v>
      </c>
      <c r="Z80" s="194">
        <v>114</v>
      </c>
      <c r="AA80" s="213" t="s">
        <v>33</v>
      </c>
      <c r="AB80" s="213" t="s">
        <v>33</v>
      </c>
      <c r="AC80" s="194">
        <v>60</v>
      </c>
      <c r="AD80" s="213" t="s">
        <v>33</v>
      </c>
      <c r="AE80" s="213" t="s">
        <v>33</v>
      </c>
      <c r="AF80" s="190">
        <v>99</v>
      </c>
      <c r="AG80" s="190" t="s">
        <v>33</v>
      </c>
      <c r="AH80" s="190" t="s">
        <v>33</v>
      </c>
      <c r="AI80" s="190">
        <v>189</v>
      </c>
      <c r="AJ80" s="190" t="s">
        <v>33</v>
      </c>
      <c r="AK80" s="190" t="s">
        <v>33</v>
      </c>
      <c r="AL80" s="239">
        <v>1322</v>
      </c>
      <c r="AM80" s="211" t="s">
        <v>33</v>
      </c>
      <c r="AN80" s="211" t="s">
        <v>33</v>
      </c>
      <c r="AO80" s="241">
        <v>1.6121951219512196</v>
      </c>
      <c r="AP80" s="211" t="s">
        <v>33</v>
      </c>
      <c r="AQ80" s="211" t="s">
        <v>33</v>
      </c>
    </row>
    <row r="81" spans="1:43" ht="17.25" customHeight="1" thickBot="1">
      <c r="A81" s="325"/>
      <c r="D81" s="139"/>
      <c r="E81" s="139"/>
      <c r="F81" s="139"/>
      <c r="G81" s="139"/>
    </row>
    <row r="82" spans="1:43" ht="15.75" thickBot="1">
      <c r="A82" s="234" t="s">
        <v>1</v>
      </c>
      <c r="B82" s="569" t="s">
        <v>763</v>
      </c>
      <c r="C82" s="570"/>
      <c r="D82" s="570"/>
      <c r="E82" s="570"/>
      <c r="F82" s="570"/>
      <c r="G82" s="570"/>
      <c r="H82" s="570"/>
      <c r="I82" s="570"/>
      <c r="J82" s="570"/>
      <c r="K82" s="570"/>
      <c r="L82" s="571"/>
    </row>
    <row r="83" spans="1:43" ht="66" customHeight="1" thickBot="1">
      <c r="A83" s="176" t="s">
        <v>4</v>
      </c>
      <c r="B83" s="543" t="s">
        <v>764</v>
      </c>
      <c r="C83" s="548"/>
      <c r="D83" s="548"/>
      <c r="E83" s="548"/>
      <c r="F83" s="548"/>
      <c r="G83" s="548"/>
      <c r="H83" s="548"/>
      <c r="I83" s="548"/>
      <c r="J83" s="548"/>
      <c r="K83" s="548"/>
      <c r="L83" s="549"/>
      <c r="AQ83" s="138"/>
    </row>
    <row r="84" spans="1:43" ht="15.75" thickBot="1">
      <c r="A84" s="139"/>
      <c r="D84" s="139"/>
      <c r="E84" s="139"/>
      <c r="F84" s="139"/>
      <c r="G84" s="139"/>
    </row>
    <row r="85" spans="1:43" s="130" customFormat="1" ht="42" customHeight="1" thickBot="1">
      <c r="A85" s="191" t="s">
        <v>7</v>
      </c>
      <c r="B85" s="192" t="s">
        <v>833</v>
      </c>
      <c r="C85" s="250" t="s">
        <v>11</v>
      </c>
      <c r="D85" s="250" t="s">
        <v>9</v>
      </c>
      <c r="E85" s="550" t="s">
        <v>774</v>
      </c>
      <c r="F85" s="550"/>
      <c r="G85" s="550"/>
      <c r="H85" s="550" t="s">
        <v>13</v>
      </c>
      <c r="I85" s="550"/>
      <c r="J85" s="550"/>
      <c r="K85" s="550" t="s">
        <v>14</v>
      </c>
      <c r="L85" s="550"/>
      <c r="M85" s="550"/>
      <c r="N85" s="550" t="s">
        <v>15</v>
      </c>
      <c r="O85" s="550"/>
      <c r="P85" s="550"/>
      <c r="Q85" s="550" t="s">
        <v>16</v>
      </c>
      <c r="R85" s="550"/>
      <c r="S85" s="550"/>
      <c r="T85" s="550" t="s">
        <v>17</v>
      </c>
      <c r="U85" s="550"/>
      <c r="V85" s="550"/>
      <c r="W85" s="550" t="s">
        <v>18</v>
      </c>
      <c r="X85" s="550"/>
      <c r="Y85" s="550"/>
      <c r="Z85" s="550" t="s">
        <v>19</v>
      </c>
      <c r="AA85" s="550"/>
      <c r="AB85" s="550"/>
      <c r="AC85" s="550" t="s">
        <v>20</v>
      </c>
      <c r="AD85" s="550"/>
      <c r="AE85" s="550"/>
      <c r="AF85" s="550" t="s">
        <v>21</v>
      </c>
      <c r="AG85" s="550"/>
      <c r="AH85" s="550"/>
      <c r="AI85" s="550" t="s">
        <v>22</v>
      </c>
      <c r="AJ85" s="550"/>
      <c r="AK85" s="550"/>
      <c r="AL85" s="550" t="s">
        <v>720</v>
      </c>
      <c r="AM85" s="550"/>
      <c r="AN85" s="550"/>
      <c r="AO85" s="550" t="s">
        <v>775</v>
      </c>
      <c r="AP85" s="550"/>
      <c r="AQ85" s="550"/>
    </row>
    <row r="86" spans="1:43" s="131" customFormat="1" ht="13.5" thickBot="1">
      <c r="A86" s="197"/>
      <c r="B86" s="190"/>
      <c r="C86" s="190"/>
      <c r="D86" s="176"/>
      <c r="E86" s="576"/>
      <c r="F86" s="576"/>
      <c r="G86" s="576"/>
      <c r="H86" s="553" t="s">
        <v>722</v>
      </c>
      <c r="I86" s="554"/>
      <c r="J86" s="554"/>
      <c r="K86" s="554"/>
      <c r="L86" s="554"/>
      <c r="M86" s="554"/>
      <c r="N86" s="554"/>
      <c r="O86" s="554"/>
      <c r="P86" s="554"/>
      <c r="Q86" s="554"/>
      <c r="R86" s="554"/>
      <c r="S86" s="554"/>
      <c r="T86" s="554"/>
      <c r="U86" s="554"/>
      <c r="V86" s="554"/>
      <c r="W86" s="554"/>
      <c r="X86" s="554"/>
      <c r="Y86" s="554"/>
      <c r="Z86" s="554"/>
      <c r="AA86" s="554"/>
      <c r="AB86" s="554"/>
      <c r="AC86" s="554"/>
      <c r="AD86" s="554"/>
      <c r="AE86" s="554"/>
      <c r="AF86" s="554"/>
      <c r="AG86" s="554"/>
      <c r="AH86" s="554"/>
      <c r="AI86" s="554"/>
      <c r="AJ86" s="554"/>
      <c r="AK86" s="555"/>
      <c r="AL86" s="565"/>
      <c r="AM86" s="565"/>
      <c r="AN86" s="565"/>
      <c r="AO86" s="565"/>
      <c r="AP86" s="565"/>
      <c r="AQ86" s="565"/>
    </row>
    <row r="87" spans="1:43" s="129" customFormat="1" ht="13.5" thickBot="1">
      <c r="A87" s="176"/>
      <c r="B87" s="176"/>
      <c r="C87" s="176"/>
      <c r="D87" s="176"/>
      <c r="E87" s="176" t="s">
        <v>26</v>
      </c>
      <c r="F87" s="176" t="s">
        <v>24</v>
      </c>
      <c r="G87" s="176" t="s">
        <v>25</v>
      </c>
      <c r="H87" s="176" t="s">
        <v>26</v>
      </c>
      <c r="I87" s="176" t="s">
        <v>24</v>
      </c>
      <c r="J87" s="176" t="s">
        <v>25</v>
      </c>
      <c r="K87" s="176" t="s">
        <v>26</v>
      </c>
      <c r="L87" s="176" t="s">
        <v>24</v>
      </c>
      <c r="M87" s="176" t="s">
        <v>25</v>
      </c>
      <c r="N87" s="176" t="s">
        <v>26</v>
      </c>
      <c r="O87" s="176" t="s">
        <v>24</v>
      </c>
      <c r="P87" s="176" t="s">
        <v>25</v>
      </c>
      <c r="Q87" s="176" t="s">
        <v>26</v>
      </c>
      <c r="R87" s="176" t="s">
        <v>24</v>
      </c>
      <c r="S87" s="176" t="s">
        <v>25</v>
      </c>
      <c r="T87" s="176" t="s">
        <v>26</v>
      </c>
      <c r="U87" s="176" t="s">
        <v>24</v>
      </c>
      <c r="V87" s="176" t="s">
        <v>25</v>
      </c>
      <c r="W87" s="211" t="s">
        <v>26</v>
      </c>
      <c r="X87" s="176" t="s">
        <v>24</v>
      </c>
      <c r="Y87" s="176" t="s">
        <v>25</v>
      </c>
      <c r="Z87" s="176" t="s">
        <v>26</v>
      </c>
      <c r="AA87" s="176" t="s">
        <v>24</v>
      </c>
      <c r="AB87" s="176" t="s">
        <v>25</v>
      </c>
      <c r="AC87" s="176" t="s">
        <v>26</v>
      </c>
      <c r="AD87" s="176" t="s">
        <v>24</v>
      </c>
      <c r="AE87" s="176" t="s">
        <v>25</v>
      </c>
      <c r="AF87" s="176" t="s">
        <v>26</v>
      </c>
      <c r="AG87" s="176" t="s">
        <v>24</v>
      </c>
      <c r="AH87" s="176" t="s">
        <v>25</v>
      </c>
      <c r="AI87" s="176" t="s">
        <v>26</v>
      </c>
      <c r="AJ87" s="176" t="s">
        <v>24</v>
      </c>
      <c r="AK87" s="176" t="s">
        <v>25</v>
      </c>
      <c r="AL87" s="211" t="s">
        <v>869</v>
      </c>
      <c r="AM87" s="176" t="s">
        <v>24</v>
      </c>
      <c r="AN87" s="176" t="s">
        <v>25</v>
      </c>
      <c r="AO87" s="176" t="s">
        <v>869</v>
      </c>
      <c r="AP87" s="176" t="s">
        <v>24</v>
      </c>
      <c r="AQ87" s="176" t="s">
        <v>25</v>
      </c>
    </row>
    <row r="88" spans="1:43" s="131" customFormat="1" ht="56.25" customHeight="1" thickBot="1">
      <c r="A88" s="176">
        <v>53</v>
      </c>
      <c r="B88" s="190" t="s">
        <v>887</v>
      </c>
      <c r="C88" s="313" t="s">
        <v>725</v>
      </c>
      <c r="D88" s="176" t="s">
        <v>125</v>
      </c>
      <c r="E88" s="211">
        <v>11720</v>
      </c>
      <c r="F88" s="176" t="s">
        <v>33</v>
      </c>
      <c r="G88" s="176" t="s">
        <v>33</v>
      </c>
      <c r="H88" s="190">
        <v>0</v>
      </c>
      <c r="I88" s="176" t="s">
        <v>33</v>
      </c>
      <c r="J88" s="176" t="s">
        <v>33</v>
      </c>
      <c r="K88" s="190">
        <v>0</v>
      </c>
      <c r="L88" s="176" t="s">
        <v>33</v>
      </c>
      <c r="M88" s="176" t="s">
        <v>33</v>
      </c>
      <c r="N88" s="212">
        <v>716</v>
      </c>
      <c r="O88" s="176" t="s">
        <v>33</v>
      </c>
      <c r="P88" s="176" t="s">
        <v>33</v>
      </c>
      <c r="Q88" s="212">
        <v>5531</v>
      </c>
      <c r="R88" s="176" t="s">
        <v>33</v>
      </c>
      <c r="S88" s="176" t="s">
        <v>33</v>
      </c>
      <c r="T88" s="212">
        <v>2124</v>
      </c>
      <c r="U88" s="176" t="s">
        <v>33</v>
      </c>
      <c r="V88" s="176" t="s">
        <v>33</v>
      </c>
      <c r="W88" s="212">
        <v>1166</v>
      </c>
      <c r="X88" s="176" t="s">
        <v>33</v>
      </c>
      <c r="Y88" s="176" t="s">
        <v>33</v>
      </c>
      <c r="Z88" s="190">
        <v>3843</v>
      </c>
      <c r="AA88" s="176" t="s">
        <v>33</v>
      </c>
      <c r="AB88" s="176" t="s">
        <v>33</v>
      </c>
      <c r="AC88" s="190">
        <v>1177</v>
      </c>
      <c r="AD88" s="176" t="s">
        <v>33</v>
      </c>
      <c r="AE88" s="176" t="s">
        <v>33</v>
      </c>
      <c r="AF88" s="190">
        <v>931</v>
      </c>
      <c r="AG88" s="190" t="s">
        <v>33</v>
      </c>
      <c r="AH88" s="190" t="s">
        <v>33</v>
      </c>
      <c r="AI88" s="190">
        <v>693</v>
      </c>
      <c r="AJ88" s="190" t="s">
        <v>33</v>
      </c>
      <c r="AK88" s="190" t="s">
        <v>33</v>
      </c>
      <c r="AL88" s="239">
        <v>16181</v>
      </c>
      <c r="AM88" s="176" t="s">
        <v>33</v>
      </c>
      <c r="AN88" s="176" t="s">
        <v>33</v>
      </c>
      <c r="AO88" s="241">
        <v>1.3806313993174062</v>
      </c>
      <c r="AP88" s="176" t="s">
        <v>33</v>
      </c>
      <c r="AQ88" s="176" t="s">
        <v>33</v>
      </c>
    </row>
    <row r="89" spans="1:43" s="131" customFormat="1" ht="41.25" customHeight="1" thickBot="1">
      <c r="A89" s="176">
        <v>54</v>
      </c>
      <c r="B89" s="190" t="s">
        <v>527</v>
      </c>
      <c r="C89" s="313" t="s">
        <v>725</v>
      </c>
      <c r="D89" s="176" t="s">
        <v>133</v>
      </c>
      <c r="E89" s="211">
        <v>4584</v>
      </c>
      <c r="F89" s="176" t="s">
        <v>33</v>
      </c>
      <c r="G89" s="176" t="s">
        <v>33</v>
      </c>
      <c r="H89" s="190">
        <v>0</v>
      </c>
      <c r="I89" s="176" t="s">
        <v>33</v>
      </c>
      <c r="J89" s="176" t="s">
        <v>33</v>
      </c>
      <c r="K89" s="190">
        <v>0</v>
      </c>
      <c r="L89" s="176" t="s">
        <v>33</v>
      </c>
      <c r="M89" s="176" t="s">
        <v>33</v>
      </c>
      <c r="N89" s="212">
        <v>0</v>
      </c>
      <c r="O89" s="176" t="s">
        <v>33</v>
      </c>
      <c r="P89" s="176" t="s">
        <v>33</v>
      </c>
      <c r="Q89" s="212">
        <v>2148</v>
      </c>
      <c r="R89" s="176" t="s">
        <v>33</v>
      </c>
      <c r="S89" s="176" t="s">
        <v>33</v>
      </c>
      <c r="T89" s="212">
        <v>1310</v>
      </c>
      <c r="U89" s="176" t="s">
        <v>33</v>
      </c>
      <c r="V89" s="176" t="s">
        <v>33</v>
      </c>
      <c r="W89" s="212">
        <v>537</v>
      </c>
      <c r="X89" s="176" t="s">
        <v>33</v>
      </c>
      <c r="Y89" s="176" t="s">
        <v>33</v>
      </c>
      <c r="Z89" s="212">
        <v>1366</v>
      </c>
      <c r="AA89" s="176" t="s">
        <v>33</v>
      </c>
      <c r="AB89" s="176" t="s">
        <v>33</v>
      </c>
      <c r="AC89" s="212">
        <v>525</v>
      </c>
      <c r="AD89" s="176" t="s">
        <v>33</v>
      </c>
      <c r="AE89" s="176" t="s">
        <v>33</v>
      </c>
      <c r="AF89" s="190">
        <v>289</v>
      </c>
      <c r="AG89" s="190" t="s">
        <v>33</v>
      </c>
      <c r="AH89" s="190" t="s">
        <v>33</v>
      </c>
      <c r="AI89" s="190">
        <v>49</v>
      </c>
      <c r="AJ89" s="190" t="s">
        <v>33</v>
      </c>
      <c r="AK89" s="190" t="s">
        <v>33</v>
      </c>
      <c r="AL89" s="239">
        <v>6224</v>
      </c>
      <c r="AM89" s="176" t="s">
        <v>33</v>
      </c>
      <c r="AN89" s="176" t="s">
        <v>33</v>
      </c>
      <c r="AO89" s="241">
        <v>1.3577661431064572</v>
      </c>
      <c r="AP89" s="176" t="s">
        <v>33</v>
      </c>
      <c r="AQ89" s="176" t="s">
        <v>33</v>
      </c>
    </row>
    <row r="90" spans="1:43" s="131" customFormat="1" ht="26.25" thickBot="1">
      <c r="A90" s="176">
        <v>55</v>
      </c>
      <c r="B90" s="190" t="s">
        <v>888</v>
      </c>
      <c r="C90" s="313" t="s">
        <v>725</v>
      </c>
      <c r="D90" s="176" t="s">
        <v>125</v>
      </c>
      <c r="E90" s="211">
        <v>6529</v>
      </c>
      <c r="F90" s="176" t="s">
        <v>33</v>
      </c>
      <c r="G90" s="176" t="s">
        <v>33</v>
      </c>
      <c r="H90" s="190">
        <v>0</v>
      </c>
      <c r="I90" s="176" t="s">
        <v>33</v>
      </c>
      <c r="J90" s="176" t="s">
        <v>33</v>
      </c>
      <c r="K90" s="190">
        <v>0</v>
      </c>
      <c r="L90" s="176" t="s">
        <v>33</v>
      </c>
      <c r="M90" s="176" t="s">
        <v>33</v>
      </c>
      <c r="N90" s="212">
        <v>259</v>
      </c>
      <c r="O90" s="176" t="s">
        <v>33</v>
      </c>
      <c r="P90" s="176" t="s">
        <v>33</v>
      </c>
      <c r="Q90" s="212">
        <v>2302</v>
      </c>
      <c r="R90" s="176" t="s">
        <v>33</v>
      </c>
      <c r="S90" s="176" t="s">
        <v>33</v>
      </c>
      <c r="T90" s="212">
        <v>2853</v>
      </c>
      <c r="U90" s="176" t="s">
        <v>33</v>
      </c>
      <c r="V90" s="176" t="s">
        <v>33</v>
      </c>
      <c r="W90" s="212">
        <v>4019</v>
      </c>
      <c r="X90" s="176" t="s">
        <v>33</v>
      </c>
      <c r="Y90" s="176" t="s">
        <v>33</v>
      </c>
      <c r="Z90" s="190">
        <v>2697</v>
      </c>
      <c r="AA90" s="176" t="s">
        <v>33</v>
      </c>
      <c r="AB90" s="176" t="s">
        <v>33</v>
      </c>
      <c r="AC90" s="190">
        <v>1218</v>
      </c>
      <c r="AD90" s="176" t="s">
        <v>33</v>
      </c>
      <c r="AE90" s="176" t="s">
        <v>33</v>
      </c>
      <c r="AF90" s="190">
        <v>540</v>
      </c>
      <c r="AG90" s="190" t="s">
        <v>33</v>
      </c>
      <c r="AH90" s="190" t="s">
        <v>33</v>
      </c>
      <c r="AI90" s="190">
        <v>1527</v>
      </c>
      <c r="AJ90" s="190" t="s">
        <v>33</v>
      </c>
      <c r="AK90" s="190" t="s">
        <v>33</v>
      </c>
      <c r="AL90" s="239">
        <v>15415</v>
      </c>
      <c r="AM90" s="176" t="s">
        <v>33</v>
      </c>
      <c r="AN90" s="176" t="s">
        <v>33</v>
      </c>
      <c r="AO90" s="241">
        <v>2.3610047480471743</v>
      </c>
      <c r="AP90" s="176" t="s">
        <v>33</v>
      </c>
      <c r="AQ90" s="176" t="s">
        <v>33</v>
      </c>
    </row>
    <row r="91" spans="1:43" s="131" customFormat="1" ht="26.25" thickBot="1">
      <c r="A91" s="176">
        <v>57</v>
      </c>
      <c r="B91" s="190" t="s">
        <v>889</v>
      </c>
      <c r="C91" s="313" t="s">
        <v>725</v>
      </c>
      <c r="D91" s="176" t="s">
        <v>125</v>
      </c>
      <c r="E91" s="211">
        <v>6440</v>
      </c>
      <c r="F91" s="176" t="s">
        <v>33</v>
      </c>
      <c r="G91" s="176" t="s">
        <v>33</v>
      </c>
      <c r="H91" s="190">
        <v>0</v>
      </c>
      <c r="I91" s="176" t="s">
        <v>33</v>
      </c>
      <c r="J91" s="176" t="s">
        <v>33</v>
      </c>
      <c r="K91" s="190">
        <v>0</v>
      </c>
      <c r="L91" s="176" t="s">
        <v>33</v>
      </c>
      <c r="M91" s="176" t="s">
        <v>33</v>
      </c>
      <c r="N91" s="212">
        <v>0</v>
      </c>
      <c r="O91" s="176" t="s">
        <v>33</v>
      </c>
      <c r="P91" s="176" t="s">
        <v>33</v>
      </c>
      <c r="Q91" s="212">
        <v>453</v>
      </c>
      <c r="R91" s="176" t="s">
        <v>33</v>
      </c>
      <c r="S91" s="176" t="s">
        <v>33</v>
      </c>
      <c r="T91" s="212">
        <v>1870</v>
      </c>
      <c r="U91" s="176" t="s">
        <v>33</v>
      </c>
      <c r="V91" s="176" t="s">
        <v>33</v>
      </c>
      <c r="W91" s="212">
        <v>1406</v>
      </c>
      <c r="X91" s="176" t="s">
        <v>33</v>
      </c>
      <c r="Y91" s="176" t="s">
        <v>33</v>
      </c>
      <c r="Z91" s="212">
        <v>1800</v>
      </c>
      <c r="AA91" s="176" t="s">
        <v>33</v>
      </c>
      <c r="AB91" s="176" t="s">
        <v>33</v>
      </c>
      <c r="AC91" s="212">
        <v>999</v>
      </c>
      <c r="AD91" s="176" t="s">
        <v>33</v>
      </c>
      <c r="AE91" s="176" t="s">
        <v>33</v>
      </c>
      <c r="AF91" s="190">
        <v>610</v>
      </c>
      <c r="AG91" s="190" t="s">
        <v>33</v>
      </c>
      <c r="AH91" s="190" t="s">
        <v>33</v>
      </c>
      <c r="AI91" s="190">
        <v>136</v>
      </c>
      <c r="AJ91" s="190" t="s">
        <v>33</v>
      </c>
      <c r="AK91" s="190" t="s">
        <v>33</v>
      </c>
      <c r="AL91" s="239">
        <v>7274</v>
      </c>
      <c r="AM91" s="176" t="s">
        <v>33</v>
      </c>
      <c r="AN91" s="176" t="s">
        <v>33</v>
      </c>
      <c r="AO91" s="241">
        <v>1.1295031055900622</v>
      </c>
      <c r="AP91" s="176" t="s">
        <v>33</v>
      </c>
      <c r="AQ91" s="176" t="s">
        <v>33</v>
      </c>
    </row>
    <row r="92" spans="1:43" s="131" customFormat="1" ht="39" thickBot="1">
      <c r="A92" s="176">
        <v>58</v>
      </c>
      <c r="B92" s="190" t="s">
        <v>530</v>
      </c>
      <c r="C92" s="313" t="s">
        <v>725</v>
      </c>
      <c r="D92" s="176" t="s">
        <v>133</v>
      </c>
      <c r="E92" s="211">
        <v>368</v>
      </c>
      <c r="F92" s="176" t="s">
        <v>33</v>
      </c>
      <c r="G92" s="176" t="s">
        <v>33</v>
      </c>
      <c r="H92" s="190">
        <v>0</v>
      </c>
      <c r="I92" s="176" t="s">
        <v>33</v>
      </c>
      <c r="J92" s="176" t="s">
        <v>33</v>
      </c>
      <c r="K92" s="190">
        <v>0</v>
      </c>
      <c r="L92" s="176" t="s">
        <v>33</v>
      </c>
      <c r="M92" s="176" t="s">
        <v>33</v>
      </c>
      <c r="N92" s="212">
        <v>0</v>
      </c>
      <c r="O92" s="176" t="s">
        <v>33</v>
      </c>
      <c r="P92" s="176" t="s">
        <v>33</v>
      </c>
      <c r="Q92" s="212">
        <v>80</v>
      </c>
      <c r="R92" s="176" t="s">
        <v>33</v>
      </c>
      <c r="S92" s="176" t="s">
        <v>33</v>
      </c>
      <c r="T92" s="212">
        <v>193</v>
      </c>
      <c r="U92" s="176" t="s">
        <v>33</v>
      </c>
      <c r="V92" s="176" t="s">
        <v>33</v>
      </c>
      <c r="W92" s="212">
        <v>279</v>
      </c>
      <c r="X92" s="176" t="s">
        <v>33</v>
      </c>
      <c r="Y92" s="176" t="s">
        <v>33</v>
      </c>
      <c r="Z92" s="190">
        <v>154</v>
      </c>
      <c r="AA92" s="176" t="s">
        <v>33</v>
      </c>
      <c r="AB92" s="176" t="s">
        <v>33</v>
      </c>
      <c r="AC92" s="190">
        <v>70</v>
      </c>
      <c r="AD92" s="176" t="s">
        <v>33</v>
      </c>
      <c r="AE92" s="176" t="s">
        <v>33</v>
      </c>
      <c r="AF92" s="190">
        <v>42</v>
      </c>
      <c r="AG92" s="190" t="s">
        <v>33</v>
      </c>
      <c r="AH92" s="190" t="s">
        <v>33</v>
      </c>
      <c r="AI92" s="190">
        <v>39</v>
      </c>
      <c r="AJ92" s="190" t="s">
        <v>33</v>
      </c>
      <c r="AK92" s="190" t="s">
        <v>33</v>
      </c>
      <c r="AL92" s="239">
        <v>857</v>
      </c>
      <c r="AM92" s="176" t="s">
        <v>33</v>
      </c>
      <c r="AN92" s="176" t="s">
        <v>33</v>
      </c>
      <c r="AO92" s="241">
        <v>2.3288043478260869</v>
      </c>
      <c r="AP92" s="176" t="s">
        <v>33</v>
      </c>
      <c r="AQ92" s="176" t="s">
        <v>33</v>
      </c>
    </row>
    <row r="93" spans="1:43" s="131" customFormat="1" ht="62.25" customHeight="1" thickBot="1">
      <c r="A93" s="176">
        <v>59</v>
      </c>
      <c r="B93" s="190" t="s">
        <v>890</v>
      </c>
      <c r="C93" s="313" t="s">
        <v>725</v>
      </c>
      <c r="D93" s="176" t="s">
        <v>133</v>
      </c>
      <c r="E93" s="211">
        <v>778</v>
      </c>
      <c r="F93" s="176" t="s">
        <v>33</v>
      </c>
      <c r="G93" s="176" t="s">
        <v>33</v>
      </c>
      <c r="H93" s="190">
        <v>0</v>
      </c>
      <c r="I93" s="176" t="s">
        <v>33</v>
      </c>
      <c r="J93" s="176" t="s">
        <v>33</v>
      </c>
      <c r="K93" s="190">
        <v>0</v>
      </c>
      <c r="L93" s="176" t="s">
        <v>33</v>
      </c>
      <c r="M93" s="176" t="s">
        <v>33</v>
      </c>
      <c r="N93" s="212">
        <v>0</v>
      </c>
      <c r="O93" s="176" t="s">
        <v>33</v>
      </c>
      <c r="P93" s="176" t="s">
        <v>33</v>
      </c>
      <c r="Q93" s="212">
        <v>78</v>
      </c>
      <c r="R93" s="176" t="s">
        <v>33</v>
      </c>
      <c r="S93" s="176" t="s">
        <v>33</v>
      </c>
      <c r="T93" s="212">
        <v>278</v>
      </c>
      <c r="U93" s="176" t="s">
        <v>33</v>
      </c>
      <c r="V93" s="176" t="s">
        <v>33</v>
      </c>
      <c r="W93" s="212">
        <v>269</v>
      </c>
      <c r="X93" s="176" t="s">
        <v>33</v>
      </c>
      <c r="Y93" s="176" t="s">
        <v>33</v>
      </c>
      <c r="Z93" s="190">
        <v>206</v>
      </c>
      <c r="AA93" s="176" t="s">
        <v>33</v>
      </c>
      <c r="AB93" s="176" t="s">
        <v>33</v>
      </c>
      <c r="AC93" s="190">
        <v>24</v>
      </c>
      <c r="AD93" s="176" t="s">
        <v>33</v>
      </c>
      <c r="AE93" s="176" t="s">
        <v>33</v>
      </c>
      <c r="AF93" s="190">
        <v>62</v>
      </c>
      <c r="AG93" s="190" t="s">
        <v>33</v>
      </c>
      <c r="AH93" s="190" t="s">
        <v>33</v>
      </c>
      <c r="AI93" s="190">
        <v>39</v>
      </c>
      <c r="AJ93" s="190" t="s">
        <v>33</v>
      </c>
      <c r="AK93" s="190" t="s">
        <v>33</v>
      </c>
      <c r="AL93" s="239">
        <v>956</v>
      </c>
      <c r="AM93" s="176" t="s">
        <v>33</v>
      </c>
      <c r="AN93" s="176" t="s">
        <v>33</v>
      </c>
      <c r="AO93" s="241">
        <v>1.2287917737789202</v>
      </c>
      <c r="AP93" s="176" t="s">
        <v>33</v>
      </c>
      <c r="AQ93" s="176" t="s">
        <v>33</v>
      </c>
    </row>
    <row r="94" spans="1:43" s="7" customFormat="1" ht="55.5" customHeight="1" thickBot="1">
      <c r="A94" s="176">
        <v>85</v>
      </c>
      <c r="B94" s="190" t="s">
        <v>532</v>
      </c>
      <c r="C94" s="313" t="s">
        <v>725</v>
      </c>
      <c r="D94" s="176" t="s">
        <v>125</v>
      </c>
      <c r="E94" s="211">
        <v>87632</v>
      </c>
      <c r="F94" s="176" t="s">
        <v>33</v>
      </c>
      <c r="G94" s="176" t="s">
        <v>33</v>
      </c>
      <c r="H94" s="190">
        <v>0</v>
      </c>
      <c r="I94" s="176" t="s">
        <v>33</v>
      </c>
      <c r="J94" s="176" t="s">
        <v>33</v>
      </c>
      <c r="K94" s="190">
        <v>0</v>
      </c>
      <c r="L94" s="176" t="s">
        <v>33</v>
      </c>
      <c r="M94" s="176" t="s">
        <v>33</v>
      </c>
      <c r="N94" s="212">
        <v>0</v>
      </c>
      <c r="O94" s="176" t="s">
        <v>33</v>
      </c>
      <c r="P94" s="176" t="s">
        <v>33</v>
      </c>
      <c r="Q94" s="212">
        <v>10840</v>
      </c>
      <c r="R94" s="176" t="s">
        <v>33</v>
      </c>
      <c r="S94" s="176" t="s">
        <v>33</v>
      </c>
      <c r="T94" s="212">
        <v>31829</v>
      </c>
      <c r="U94" s="176" t="s">
        <v>33</v>
      </c>
      <c r="V94" s="176" t="s">
        <v>33</v>
      </c>
      <c r="W94" s="212">
        <v>54348</v>
      </c>
      <c r="X94" s="176" t="s">
        <v>33</v>
      </c>
      <c r="Y94" s="176" t="s">
        <v>33</v>
      </c>
      <c r="Z94" s="190">
        <v>31473</v>
      </c>
      <c r="AA94" s="176" t="s">
        <v>33</v>
      </c>
      <c r="AB94" s="176" t="s">
        <v>33</v>
      </c>
      <c r="AC94" s="190">
        <v>7464</v>
      </c>
      <c r="AD94" s="176" t="s">
        <v>33</v>
      </c>
      <c r="AE94" s="176" t="s">
        <v>33</v>
      </c>
      <c r="AF94" s="212">
        <v>47612</v>
      </c>
      <c r="AG94" s="190" t="s">
        <v>33</v>
      </c>
      <c r="AH94" s="190" t="s">
        <v>33</v>
      </c>
      <c r="AI94" s="190">
        <v>47328</v>
      </c>
      <c r="AJ94" s="190" t="s">
        <v>33</v>
      </c>
      <c r="AK94" s="190" t="s">
        <v>33</v>
      </c>
      <c r="AL94" s="239">
        <v>230894</v>
      </c>
      <c r="AM94" s="176" t="s">
        <v>33</v>
      </c>
      <c r="AN94" s="176" t="s">
        <v>33</v>
      </c>
      <c r="AO94" s="241">
        <v>2.6348137666605806</v>
      </c>
      <c r="AP94" s="176" t="s">
        <v>33</v>
      </c>
      <c r="AQ94" s="176" t="s">
        <v>33</v>
      </c>
    </row>
    <row r="95" spans="1:43" s="131" customFormat="1" ht="55.5" customHeight="1" thickBot="1">
      <c r="A95" s="176" t="s">
        <v>405</v>
      </c>
      <c r="B95" s="260" t="s">
        <v>403</v>
      </c>
      <c r="C95" s="313" t="s">
        <v>725</v>
      </c>
      <c r="D95" s="176" t="s">
        <v>125</v>
      </c>
      <c r="E95" s="318">
        <v>0</v>
      </c>
      <c r="F95" s="211" t="s">
        <v>33</v>
      </c>
      <c r="G95" s="211" t="s">
        <v>33</v>
      </c>
      <c r="H95" s="260">
        <v>0</v>
      </c>
      <c r="I95" s="176" t="s">
        <v>33</v>
      </c>
      <c r="J95" s="176" t="s">
        <v>33</v>
      </c>
      <c r="K95" s="212">
        <v>0</v>
      </c>
      <c r="L95" s="211" t="s">
        <v>33</v>
      </c>
      <c r="M95" s="211" t="s">
        <v>33</v>
      </c>
      <c r="N95" s="212">
        <v>0</v>
      </c>
      <c r="O95" s="211" t="s">
        <v>33</v>
      </c>
      <c r="P95" s="211" t="s">
        <v>33</v>
      </c>
      <c r="Q95" s="212">
        <v>0</v>
      </c>
      <c r="R95" s="211" t="s">
        <v>33</v>
      </c>
      <c r="S95" s="211" t="s">
        <v>33</v>
      </c>
      <c r="T95" s="212">
        <v>0</v>
      </c>
      <c r="U95" s="211" t="s">
        <v>33</v>
      </c>
      <c r="V95" s="211" t="s">
        <v>33</v>
      </c>
      <c r="W95" s="212">
        <v>0</v>
      </c>
      <c r="X95" s="211" t="s">
        <v>33</v>
      </c>
      <c r="Y95" s="211" t="s">
        <v>33</v>
      </c>
      <c r="Z95" s="212">
        <v>0</v>
      </c>
      <c r="AA95" s="211" t="s">
        <v>33</v>
      </c>
      <c r="AB95" s="211" t="s">
        <v>33</v>
      </c>
      <c r="AC95" s="212">
        <v>0</v>
      </c>
      <c r="AD95" s="211" t="s">
        <v>33</v>
      </c>
      <c r="AE95" s="211" t="s">
        <v>33</v>
      </c>
      <c r="AF95" s="212">
        <v>10</v>
      </c>
      <c r="AG95" s="211" t="s">
        <v>33</v>
      </c>
      <c r="AH95" s="211" t="s">
        <v>33</v>
      </c>
      <c r="AI95" s="212">
        <v>3333</v>
      </c>
      <c r="AJ95" s="212" t="s">
        <v>33</v>
      </c>
      <c r="AK95" s="212" t="s">
        <v>33</v>
      </c>
      <c r="AL95" s="239">
        <v>3343</v>
      </c>
      <c r="AM95" s="211" t="s">
        <v>33</v>
      </c>
      <c r="AN95" s="211" t="s">
        <v>33</v>
      </c>
      <c r="AO95" s="165">
        <v>0</v>
      </c>
      <c r="AP95" s="165">
        <v>0</v>
      </c>
      <c r="AQ95" s="165">
        <v>0</v>
      </c>
    </row>
    <row r="96" spans="1:43" ht="15.75" thickBot="1">
      <c r="A96" s="321"/>
      <c r="D96" s="139"/>
      <c r="E96" s="139"/>
      <c r="F96" s="139"/>
      <c r="G96" s="139"/>
    </row>
    <row r="97" spans="1:43" ht="15.75" thickBot="1">
      <c r="A97" s="234" t="s">
        <v>1</v>
      </c>
      <c r="B97" s="569" t="s">
        <v>763</v>
      </c>
      <c r="C97" s="570"/>
      <c r="D97" s="570"/>
      <c r="E97" s="570"/>
      <c r="F97" s="570"/>
      <c r="G97" s="570"/>
      <c r="H97" s="570"/>
      <c r="I97" s="570"/>
      <c r="J97" s="570"/>
      <c r="K97" s="570"/>
      <c r="L97" s="571"/>
    </row>
    <row r="98" spans="1:43" ht="66.75" customHeight="1" thickBot="1">
      <c r="A98" s="176" t="s">
        <v>4</v>
      </c>
      <c r="B98" s="543" t="s">
        <v>765</v>
      </c>
      <c r="C98" s="548"/>
      <c r="D98" s="548"/>
      <c r="E98" s="548"/>
      <c r="F98" s="548"/>
      <c r="G98" s="548"/>
      <c r="H98" s="548"/>
      <c r="I98" s="548"/>
      <c r="J98" s="548"/>
      <c r="K98" s="548"/>
      <c r="L98" s="549"/>
    </row>
    <row r="99" spans="1:43" ht="15.75" thickBot="1">
      <c r="A99" s="139"/>
      <c r="D99" s="139"/>
      <c r="E99" s="139"/>
      <c r="F99" s="139"/>
      <c r="G99" s="139"/>
    </row>
    <row r="100" spans="1:43" s="130" customFormat="1" ht="40.5" customHeight="1" thickBot="1">
      <c r="A100" s="191" t="s">
        <v>7</v>
      </c>
      <c r="B100" s="192" t="s">
        <v>833</v>
      </c>
      <c r="C100" s="250" t="s">
        <v>11</v>
      </c>
      <c r="D100" s="250" t="s">
        <v>9</v>
      </c>
      <c r="E100" s="550" t="s">
        <v>774</v>
      </c>
      <c r="F100" s="550"/>
      <c r="G100" s="550"/>
      <c r="H100" s="550" t="s">
        <v>13</v>
      </c>
      <c r="I100" s="550"/>
      <c r="J100" s="550"/>
      <c r="K100" s="550" t="s">
        <v>14</v>
      </c>
      <c r="L100" s="550"/>
      <c r="M100" s="550"/>
      <c r="N100" s="550" t="s">
        <v>15</v>
      </c>
      <c r="O100" s="550"/>
      <c r="P100" s="550"/>
      <c r="Q100" s="550" t="s">
        <v>16</v>
      </c>
      <c r="R100" s="550"/>
      <c r="S100" s="550"/>
      <c r="T100" s="550" t="s">
        <v>17</v>
      </c>
      <c r="U100" s="550"/>
      <c r="V100" s="550"/>
      <c r="W100" s="550" t="s">
        <v>18</v>
      </c>
      <c r="X100" s="550"/>
      <c r="Y100" s="550"/>
      <c r="Z100" s="550" t="s">
        <v>19</v>
      </c>
      <c r="AA100" s="550"/>
      <c r="AB100" s="550"/>
      <c r="AC100" s="550" t="s">
        <v>20</v>
      </c>
      <c r="AD100" s="550"/>
      <c r="AE100" s="550"/>
      <c r="AF100" s="550" t="s">
        <v>21</v>
      </c>
      <c r="AG100" s="550"/>
      <c r="AH100" s="550"/>
      <c r="AI100" s="550" t="s">
        <v>22</v>
      </c>
      <c r="AJ100" s="550"/>
      <c r="AK100" s="550"/>
      <c r="AL100" s="550" t="s">
        <v>720</v>
      </c>
      <c r="AM100" s="550"/>
      <c r="AN100" s="550"/>
      <c r="AO100" s="550" t="s">
        <v>775</v>
      </c>
      <c r="AP100" s="550"/>
      <c r="AQ100" s="550"/>
    </row>
    <row r="101" spans="1:43" s="131" customFormat="1" ht="13.5" thickBot="1">
      <c r="A101" s="176"/>
      <c r="B101" s="190"/>
      <c r="C101" s="190"/>
      <c r="D101" s="176"/>
      <c r="E101" s="576"/>
      <c r="F101" s="576"/>
      <c r="G101" s="576"/>
      <c r="H101" s="553" t="s">
        <v>722</v>
      </c>
      <c r="I101" s="554"/>
      <c r="J101" s="554"/>
      <c r="K101" s="554"/>
      <c r="L101" s="554"/>
      <c r="M101" s="554"/>
      <c r="N101" s="554"/>
      <c r="O101" s="554"/>
      <c r="P101" s="554"/>
      <c r="Q101" s="554"/>
      <c r="R101" s="554"/>
      <c r="S101" s="554"/>
      <c r="T101" s="554"/>
      <c r="U101" s="554"/>
      <c r="V101" s="554"/>
      <c r="W101" s="554"/>
      <c r="X101" s="554"/>
      <c r="Y101" s="554"/>
      <c r="Z101" s="554"/>
      <c r="AA101" s="554"/>
      <c r="AB101" s="554"/>
      <c r="AC101" s="554"/>
      <c r="AD101" s="554"/>
      <c r="AE101" s="554"/>
      <c r="AF101" s="554"/>
      <c r="AG101" s="554"/>
      <c r="AH101" s="554"/>
      <c r="AI101" s="554"/>
      <c r="AJ101" s="554"/>
      <c r="AK101" s="555"/>
      <c r="AL101" s="565"/>
      <c r="AM101" s="565"/>
      <c r="AN101" s="565"/>
      <c r="AO101" s="565"/>
      <c r="AP101" s="565"/>
      <c r="AQ101" s="565"/>
    </row>
    <row r="102" spans="1:43" s="129" customFormat="1" ht="13.5" thickBot="1">
      <c r="A102" s="176"/>
      <c r="B102" s="176"/>
      <c r="C102" s="176"/>
      <c r="D102" s="176"/>
      <c r="E102" s="176" t="s">
        <v>26</v>
      </c>
      <c r="F102" s="176" t="s">
        <v>24</v>
      </c>
      <c r="G102" s="176" t="s">
        <v>25</v>
      </c>
      <c r="H102" s="176" t="s">
        <v>26</v>
      </c>
      <c r="I102" s="176" t="s">
        <v>24</v>
      </c>
      <c r="J102" s="176" t="s">
        <v>25</v>
      </c>
      <c r="K102" s="176" t="s">
        <v>26</v>
      </c>
      <c r="L102" s="176" t="s">
        <v>24</v>
      </c>
      <c r="M102" s="176" t="s">
        <v>25</v>
      </c>
      <c r="N102" s="176" t="s">
        <v>26</v>
      </c>
      <c r="O102" s="176" t="s">
        <v>24</v>
      </c>
      <c r="P102" s="176" t="s">
        <v>25</v>
      </c>
      <c r="Q102" s="176" t="s">
        <v>26</v>
      </c>
      <c r="R102" s="176" t="s">
        <v>24</v>
      </c>
      <c r="S102" s="176" t="s">
        <v>25</v>
      </c>
      <c r="T102" s="176" t="s">
        <v>26</v>
      </c>
      <c r="U102" s="176" t="s">
        <v>24</v>
      </c>
      <c r="V102" s="176" t="s">
        <v>25</v>
      </c>
      <c r="W102" s="211" t="s">
        <v>26</v>
      </c>
      <c r="X102" s="176" t="s">
        <v>24</v>
      </c>
      <c r="Y102" s="176" t="s">
        <v>25</v>
      </c>
      <c r="Z102" s="176" t="s">
        <v>26</v>
      </c>
      <c r="AA102" s="176" t="s">
        <v>24</v>
      </c>
      <c r="AB102" s="176" t="s">
        <v>25</v>
      </c>
      <c r="AC102" s="176" t="s">
        <v>26</v>
      </c>
      <c r="AD102" s="176" t="s">
        <v>24</v>
      </c>
      <c r="AE102" s="176" t="s">
        <v>25</v>
      </c>
      <c r="AF102" s="176" t="s">
        <v>26</v>
      </c>
      <c r="AG102" s="176" t="s">
        <v>24</v>
      </c>
      <c r="AH102" s="176" t="s">
        <v>25</v>
      </c>
      <c r="AI102" s="176" t="s">
        <v>26</v>
      </c>
      <c r="AJ102" s="176" t="s">
        <v>24</v>
      </c>
      <c r="AK102" s="176" t="s">
        <v>25</v>
      </c>
      <c r="AL102" s="211" t="s">
        <v>869</v>
      </c>
      <c r="AM102" s="176" t="s">
        <v>24</v>
      </c>
      <c r="AN102" s="176" t="s">
        <v>25</v>
      </c>
      <c r="AO102" s="176" t="s">
        <v>869</v>
      </c>
      <c r="AP102" s="176" t="s">
        <v>24</v>
      </c>
      <c r="AQ102" s="176" t="s">
        <v>25</v>
      </c>
    </row>
    <row r="103" spans="1:43" s="131" customFormat="1" ht="26.25" thickBot="1">
      <c r="A103" s="176">
        <v>60</v>
      </c>
      <c r="B103" s="190" t="s">
        <v>891</v>
      </c>
      <c r="C103" s="313" t="s">
        <v>725</v>
      </c>
      <c r="D103" s="176" t="s">
        <v>125</v>
      </c>
      <c r="E103" s="211">
        <v>6268</v>
      </c>
      <c r="F103" s="176" t="s">
        <v>33</v>
      </c>
      <c r="G103" s="176" t="s">
        <v>33</v>
      </c>
      <c r="H103" s="190">
        <v>0</v>
      </c>
      <c r="I103" s="176" t="s">
        <v>33</v>
      </c>
      <c r="J103" s="176" t="s">
        <v>33</v>
      </c>
      <c r="K103" s="190">
        <v>0</v>
      </c>
      <c r="L103" s="176" t="s">
        <v>33</v>
      </c>
      <c r="M103" s="176" t="s">
        <v>33</v>
      </c>
      <c r="N103" s="190">
        <v>0</v>
      </c>
      <c r="O103" s="176" t="s">
        <v>33</v>
      </c>
      <c r="P103" s="176" t="s">
        <v>33</v>
      </c>
      <c r="Q103" s="212">
        <v>13639</v>
      </c>
      <c r="R103" s="176" t="s">
        <v>33</v>
      </c>
      <c r="S103" s="176" t="s">
        <v>33</v>
      </c>
      <c r="T103" s="212">
        <v>5856</v>
      </c>
      <c r="U103" s="176" t="s">
        <v>33</v>
      </c>
      <c r="V103" s="176" t="s">
        <v>33</v>
      </c>
      <c r="W103" s="212">
        <v>1771</v>
      </c>
      <c r="X103" s="176" t="s">
        <v>33</v>
      </c>
      <c r="Y103" s="176" t="s">
        <v>33</v>
      </c>
      <c r="Z103" s="190">
        <v>783</v>
      </c>
      <c r="AA103" s="176" t="s">
        <v>33</v>
      </c>
      <c r="AB103" s="176" t="s">
        <v>33</v>
      </c>
      <c r="AC103" s="190">
        <v>293</v>
      </c>
      <c r="AD103" s="176" t="s">
        <v>33</v>
      </c>
      <c r="AE103" s="176" t="s">
        <v>33</v>
      </c>
      <c r="AF103" s="190">
        <v>0</v>
      </c>
      <c r="AG103" s="190" t="s">
        <v>33</v>
      </c>
      <c r="AH103" s="190" t="s">
        <v>33</v>
      </c>
      <c r="AI103" s="190">
        <v>511</v>
      </c>
      <c r="AJ103" s="190" t="s">
        <v>33</v>
      </c>
      <c r="AK103" s="190" t="s">
        <v>33</v>
      </c>
      <c r="AL103" s="239">
        <v>22853</v>
      </c>
      <c r="AM103" s="176" t="s">
        <v>33</v>
      </c>
      <c r="AN103" s="176" t="s">
        <v>33</v>
      </c>
      <c r="AO103" s="241">
        <v>3.6459795788130185</v>
      </c>
      <c r="AP103" s="176" t="s">
        <v>33</v>
      </c>
      <c r="AQ103" s="176" t="s">
        <v>33</v>
      </c>
    </row>
    <row r="104" spans="1:43" s="131" customFormat="1" ht="26.25" thickBot="1">
      <c r="A104" s="176">
        <v>61</v>
      </c>
      <c r="B104" s="326" t="s">
        <v>892</v>
      </c>
      <c r="C104" s="313" t="s">
        <v>725</v>
      </c>
      <c r="D104" s="176" t="s">
        <v>125</v>
      </c>
      <c r="E104" s="211">
        <v>4701</v>
      </c>
      <c r="F104" s="176" t="s">
        <v>33</v>
      </c>
      <c r="G104" s="176" t="s">
        <v>33</v>
      </c>
      <c r="H104" s="190">
        <v>0</v>
      </c>
      <c r="I104" s="176" t="s">
        <v>33</v>
      </c>
      <c r="J104" s="176" t="s">
        <v>33</v>
      </c>
      <c r="K104" s="190">
        <v>0</v>
      </c>
      <c r="L104" s="176" t="s">
        <v>33</v>
      </c>
      <c r="M104" s="176" t="s">
        <v>33</v>
      </c>
      <c r="N104" s="190">
        <v>0</v>
      </c>
      <c r="O104" s="176" t="s">
        <v>33</v>
      </c>
      <c r="P104" s="176" t="s">
        <v>33</v>
      </c>
      <c r="Q104" s="212">
        <v>8181</v>
      </c>
      <c r="R104" s="176" t="s">
        <v>33</v>
      </c>
      <c r="S104" s="176" t="s">
        <v>33</v>
      </c>
      <c r="T104" s="212">
        <v>3609</v>
      </c>
      <c r="U104" s="176" t="s">
        <v>33</v>
      </c>
      <c r="V104" s="176" t="s">
        <v>33</v>
      </c>
      <c r="W104" s="212">
        <v>1331</v>
      </c>
      <c r="X104" s="176" t="s">
        <v>33</v>
      </c>
      <c r="Y104" s="176" t="s">
        <v>33</v>
      </c>
      <c r="Z104" s="190">
        <v>317</v>
      </c>
      <c r="AA104" s="176" t="s">
        <v>33</v>
      </c>
      <c r="AB104" s="176" t="s">
        <v>33</v>
      </c>
      <c r="AC104" s="190">
        <v>124</v>
      </c>
      <c r="AD104" s="176" t="s">
        <v>33</v>
      </c>
      <c r="AE104" s="176" t="s">
        <v>33</v>
      </c>
      <c r="AF104" s="190">
        <v>0</v>
      </c>
      <c r="AG104" s="190" t="s">
        <v>33</v>
      </c>
      <c r="AH104" s="190" t="s">
        <v>33</v>
      </c>
      <c r="AI104" s="190">
        <v>140</v>
      </c>
      <c r="AJ104" s="190" t="s">
        <v>33</v>
      </c>
      <c r="AK104" s="190" t="s">
        <v>33</v>
      </c>
      <c r="AL104" s="239">
        <v>13702</v>
      </c>
      <c r="AM104" s="176" t="s">
        <v>33</v>
      </c>
      <c r="AN104" s="176" t="s">
        <v>33</v>
      </c>
      <c r="AO104" s="241">
        <v>2.9146990002127207</v>
      </c>
      <c r="AP104" s="176" t="s">
        <v>33</v>
      </c>
      <c r="AQ104" s="176" t="s">
        <v>33</v>
      </c>
    </row>
    <row r="105" spans="1:43" s="131" customFormat="1" ht="27.75" customHeight="1" thickBot="1">
      <c r="A105" s="176">
        <v>62</v>
      </c>
      <c r="B105" s="190" t="s">
        <v>893</v>
      </c>
      <c r="C105" s="313" t="s">
        <v>725</v>
      </c>
      <c r="D105" s="176" t="s">
        <v>125</v>
      </c>
      <c r="E105" s="211">
        <v>4701</v>
      </c>
      <c r="F105" s="176" t="s">
        <v>33</v>
      </c>
      <c r="G105" s="176" t="s">
        <v>33</v>
      </c>
      <c r="H105" s="190">
        <v>0</v>
      </c>
      <c r="I105" s="176" t="s">
        <v>33</v>
      </c>
      <c r="J105" s="176" t="s">
        <v>33</v>
      </c>
      <c r="K105" s="190">
        <v>0</v>
      </c>
      <c r="L105" s="176" t="s">
        <v>33</v>
      </c>
      <c r="M105" s="176" t="s">
        <v>33</v>
      </c>
      <c r="N105" s="190">
        <v>0</v>
      </c>
      <c r="O105" s="176" t="s">
        <v>33</v>
      </c>
      <c r="P105" s="176" t="s">
        <v>33</v>
      </c>
      <c r="Q105" s="212">
        <v>13039</v>
      </c>
      <c r="R105" s="176" t="s">
        <v>33</v>
      </c>
      <c r="S105" s="176" t="s">
        <v>33</v>
      </c>
      <c r="T105" s="212">
        <v>5305</v>
      </c>
      <c r="U105" s="176" t="s">
        <v>33</v>
      </c>
      <c r="V105" s="176" t="s">
        <v>33</v>
      </c>
      <c r="W105" s="212">
        <v>1615</v>
      </c>
      <c r="X105" s="176" t="s">
        <v>33</v>
      </c>
      <c r="Y105" s="176" t="s">
        <v>33</v>
      </c>
      <c r="Z105" s="190">
        <v>826</v>
      </c>
      <c r="AA105" s="176" t="s">
        <v>33</v>
      </c>
      <c r="AB105" s="176" t="s">
        <v>33</v>
      </c>
      <c r="AC105" s="190">
        <v>311</v>
      </c>
      <c r="AD105" s="176" t="s">
        <v>33</v>
      </c>
      <c r="AE105" s="176" t="s">
        <v>33</v>
      </c>
      <c r="AF105" s="190">
        <v>0</v>
      </c>
      <c r="AG105" s="190" t="s">
        <v>33</v>
      </c>
      <c r="AH105" s="190" t="s">
        <v>33</v>
      </c>
      <c r="AI105" s="190">
        <v>206</v>
      </c>
      <c r="AJ105" s="190" t="s">
        <v>33</v>
      </c>
      <c r="AK105" s="190" t="s">
        <v>33</v>
      </c>
      <c r="AL105" s="239">
        <v>21302</v>
      </c>
      <c r="AM105" s="176" t="s">
        <v>33</v>
      </c>
      <c r="AN105" s="176" t="s">
        <v>33</v>
      </c>
      <c r="AO105" s="241">
        <v>4.531376302914274</v>
      </c>
      <c r="AP105" s="176" t="s">
        <v>33</v>
      </c>
      <c r="AQ105" s="176" t="s">
        <v>33</v>
      </c>
    </row>
    <row r="106" spans="1:43" s="131" customFormat="1" ht="55.5" customHeight="1" thickBot="1">
      <c r="A106" s="176" t="s">
        <v>405</v>
      </c>
      <c r="B106" s="260" t="s">
        <v>403</v>
      </c>
      <c r="C106" s="313" t="s">
        <v>725</v>
      </c>
      <c r="D106" s="176" t="s">
        <v>125</v>
      </c>
      <c r="E106" s="318">
        <v>0</v>
      </c>
      <c r="F106" s="211" t="s">
        <v>33</v>
      </c>
      <c r="G106" s="211" t="s">
        <v>33</v>
      </c>
      <c r="H106" s="260">
        <v>0</v>
      </c>
      <c r="I106" s="176" t="s">
        <v>33</v>
      </c>
      <c r="J106" s="176" t="s">
        <v>33</v>
      </c>
      <c r="K106" s="212">
        <v>0</v>
      </c>
      <c r="L106" s="211" t="s">
        <v>33</v>
      </c>
      <c r="M106" s="211" t="s">
        <v>33</v>
      </c>
      <c r="N106" s="212">
        <v>0</v>
      </c>
      <c r="O106" s="211" t="s">
        <v>33</v>
      </c>
      <c r="P106" s="211" t="s">
        <v>33</v>
      </c>
      <c r="Q106" s="212">
        <v>0</v>
      </c>
      <c r="R106" s="211" t="s">
        <v>33</v>
      </c>
      <c r="S106" s="211" t="s">
        <v>33</v>
      </c>
      <c r="T106" s="212">
        <v>0</v>
      </c>
      <c r="U106" s="211" t="s">
        <v>33</v>
      </c>
      <c r="V106" s="211" t="s">
        <v>33</v>
      </c>
      <c r="W106" s="212">
        <v>0</v>
      </c>
      <c r="X106" s="211" t="s">
        <v>33</v>
      </c>
      <c r="Y106" s="211" t="s">
        <v>33</v>
      </c>
      <c r="Z106" s="212">
        <v>0</v>
      </c>
      <c r="AA106" s="211" t="s">
        <v>33</v>
      </c>
      <c r="AB106" s="211" t="s">
        <v>33</v>
      </c>
      <c r="AC106" s="212">
        <v>0</v>
      </c>
      <c r="AD106" s="211" t="s">
        <v>33</v>
      </c>
      <c r="AE106" s="211" t="s">
        <v>33</v>
      </c>
      <c r="AF106" s="212">
        <v>0</v>
      </c>
      <c r="AG106" s="211" t="s">
        <v>33</v>
      </c>
      <c r="AH106" s="211" t="s">
        <v>33</v>
      </c>
      <c r="AI106" s="212">
        <v>545</v>
      </c>
      <c r="AJ106" s="212" t="s">
        <v>33</v>
      </c>
      <c r="AK106" s="212" t="s">
        <v>33</v>
      </c>
      <c r="AL106" s="239">
        <v>545</v>
      </c>
      <c r="AM106" s="211" t="s">
        <v>33</v>
      </c>
      <c r="AN106" s="211" t="s">
        <v>33</v>
      </c>
      <c r="AO106" s="165">
        <v>0</v>
      </c>
      <c r="AP106" s="165">
        <v>0</v>
      </c>
      <c r="AQ106" s="165">
        <v>0</v>
      </c>
    </row>
    <row r="107" spans="1:43" s="131" customFormat="1" ht="13.5" customHeight="1" thickBot="1">
      <c r="A107" s="10"/>
      <c r="B107" s="18"/>
      <c r="C107" s="327"/>
      <c r="D107" s="224"/>
      <c r="E107" s="293"/>
      <c r="F107" s="293"/>
      <c r="G107" s="293"/>
      <c r="H107" s="18"/>
      <c r="I107" s="18"/>
      <c r="J107" s="18"/>
      <c r="K107" s="296"/>
      <c r="L107" s="293"/>
      <c r="M107" s="293"/>
      <c r="N107" s="296"/>
      <c r="O107" s="293"/>
      <c r="P107" s="293"/>
      <c r="Q107" s="296"/>
      <c r="R107" s="293"/>
      <c r="S107" s="293"/>
      <c r="T107" s="296"/>
      <c r="U107" s="293"/>
      <c r="V107" s="293"/>
      <c r="W107" s="296"/>
      <c r="X107" s="293"/>
      <c r="Y107" s="293"/>
      <c r="Z107" s="296"/>
      <c r="AA107" s="293"/>
      <c r="AB107" s="293"/>
      <c r="AC107" s="296"/>
      <c r="AD107" s="293"/>
      <c r="AE107" s="293"/>
      <c r="AF107" s="296"/>
      <c r="AG107" s="293"/>
      <c r="AH107" s="293"/>
      <c r="AI107" s="296"/>
      <c r="AJ107" s="296"/>
      <c r="AK107" s="296"/>
      <c r="AL107" s="296"/>
      <c r="AM107" s="293"/>
      <c r="AN107" s="293"/>
      <c r="AO107" s="172"/>
      <c r="AP107" s="172"/>
      <c r="AQ107" s="172"/>
    </row>
    <row r="108" spans="1:43" ht="15.75" thickBot="1">
      <c r="A108" s="234" t="s">
        <v>1</v>
      </c>
      <c r="B108" s="569" t="s">
        <v>763</v>
      </c>
      <c r="C108" s="570"/>
      <c r="D108" s="570"/>
      <c r="E108" s="570"/>
      <c r="F108" s="570"/>
      <c r="G108" s="570"/>
      <c r="H108" s="570"/>
      <c r="I108" s="570"/>
      <c r="J108" s="570"/>
      <c r="K108" s="570"/>
      <c r="L108" s="571"/>
    </row>
    <row r="109" spans="1:43" ht="74.25" customHeight="1" thickBot="1">
      <c r="A109" s="176" t="s">
        <v>4</v>
      </c>
      <c r="B109" s="543" t="s">
        <v>766</v>
      </c>
      <c r="C109" s="548"/>
      <c r="D109" s="548"/>
      <c r="E109" s="548"/>
      <c r="F109" s="548"/>
      <c r="G109" s="548"/>
      <c r="H109" s="548"/>
      <c r="I109" s="548"/>
      <c r="J109" s="548"/>
      <c r="K109" s="548"/>
      <c r="L109" s="549"/>
    </row>
    <row r="110" spans="1:43" ht="15.75" thickBot="1">
      <c r="A110" s="139"/>
      <c r="D110" s="139"/>
      <c r="E110" s="139"/>
      <c r="F110" s="139"/>
      <c r="G110" s="139"/>
    </row>
    <row r="111" spans="1:43" s="135" customFormat="1" ht="38.25" customHeight="1" thickBot="1">
      <c r="A111" s="191" t="s">
        <v>7</v>
      </c>
      <c r="B111" s="192" t="s">
        <v>833</v>
      </c>
      <c r="C111" s="250" t="s">
        <v>11</v>
      </c>
      <c r="D111" s="250" t="s">
        <v>9</v>
      </c>
      <c r="E111" s="550" t="s">
        <v>774</v>
      </c>
      <c r="F111" s="550"/>
      <c r="G111" s="550"/>
      <c r="H111" s="550" t="s">
        <v>13</v>
      </c>
      <c r="I111" s="550"/>
      <c r="J111" s="550"/>
      <c r="K111" s="550" t="s">
        <v>14</v>
      </c>
      <c r="L111" s="550"/>
      <c r="M111" s="550"/>
      <c r="N111" s="550" t="s">
        <v>15</v>
      </c>
      <c r="O111" s="550"/>
      <c r="P111" s="550"/>
      <c r="Q111" s="550" t="s">
        <v>16</v>
      </c>
      <c r="R111" s="550"/>
      <c r="S111" s="550"/>
      <c r="T111" s="550" t="s">
        <v>17</v>
      </c>
      <c r="U111" s="550"/>
      <c r="V111" s="550"/>
      <c r="W111" s="550" t="s">
        <v>18</v>
      </c>
      <c r="X111" s="550"/>
      <c r="Y111" s="550"/>
      <c r="Z111" s="550" t="s">
        <v>19</v>
      </c>
      <c r="AA111" s="550"/>
      <c r="AB111" s="550"/>
      <c r="AC111" s="550" t="s">
        <v>20</v>
      </c>
      <c r="AD111" s="550"/>
      <c r="AE111" s="550"/>
      <c r="AF111" s="550" t="s">
        <v>21</v>
      </c>
      <c r="AG111" s="550"/>
      <c r="AH111" s="550"/>
      <c r="AI111" s="550" t="s">
        <v>22</v>
      </c>
      <c r="AJ111" s="550"/>
      <c r="AK111" s="550"/>
      <c r="AL111" s="550" t="s">
        <v>720</v>
      </c>
      <c r="AM111" s="550"/>
      <c r="AN111" s="550"/>
      <c r="AO111" s="550" t="s">
        <v>775</v>
      </c>
      <c r="AP111" s="550"/>
      <c r="AQ111" s="550"/>
    </row>
    <row r="112" spans="1:43" ht="15.75" thickBot="1">
      <c r="A112" s="176"/>
      <c r="B112" s="190"/>
      <c r="C112" s="190"/>
      <c r="D112" s="176"/>
      <c r="E112" s="576"/>
      <c r="F112" s="576"/>
      <c r="G112" s="576"/>
      <c r="H112" s="553" t="s">
        <v>722</v>
      </c>
      <c r="I112" s="554"/>
      <c r="J112" s="554"/>
      <c r="K112" s="554"/>
      <c r="L112" s="554"/>
      <c r="M112" s="554"/>
      <c r="N112" s="554"/>
      <c r="O112" s="554"/>
      <c r="P112" s="554"/>
      <c r="Q112" s="554"/>
      <c r="R112" s="554"/>
      <c r="S112" s="554"/>
      <c r="T112" s="554"/>
      <c r="U112" s="554"/>
      <c r="V112" s="554"/>
      <c r="W112" s="554"/>
      <c r="X112" s="554"/>
      <c r="Y112" s="554"/>
      <c r="Z112" s="554"/>
      <c r="AA112" s="554"/>
      <c r="AB112" s="554"/>
      <c r="AC112" s="554"/>
      <c r="AD112" s="554"/>
      <c r="AE112" s="554"/>
      <c r="AF112" s="554"/>
      <c r="AG112" s="554"/>
      <c r="AH112" s="554"/>
      <c r="AI112" s="554"/>
      <c r="AJ112" s="554"/>
      <c r="AK112" s="555"/>
      <c r="AL112" s="565"/>
      <c r="AM112" s="565"/>
      <c r="AN112" s="565"/>
      <c r="AO112" s="565"/>
      <c r="AP112" s="565"/>
      <c r="AQ112" s="565"/>
    </row>
    <row r="113" spans="1:43" s="135" customFormat="1" ht="15.75" thickBot="1">
      <c r="A113" s="176"/>
      <c r="B113" s="176"/>
      <c r="C113" s="176"/>
      <c r="D113" s="176"/>
      <c r="E113" s="176" t="s">
        <v>26</v>
      </c>
      <c r="F113" s="176" t="s">
        <v>24</v>
      </c>
      <c r="G113" s="176" t="s">
        <v>25</v>
      </c>
      <c r="H113" s="176" t="s">
        <v>26</v>
      </c>
      <c r="I113" s="176" t="s">
        <v>24</v>
      </c>
      <c r="J113" s="176" t="s">
        <v>25</v>
      </c>
      <c r="K113" s="176" t="s">
        <v>26</v>
      </c>
      <c r="L113" s="176" t="s">
        <v>24</v>
      </c>
      <c r="M113" s="176" t="s">
        <v>25</v>
      </c>
      <c r="N113" s="176" t="s">
        <v>26</v>
      </c>
      <c r="O113" s="176" t="s">
        <v>24</v>
      </c>
      <c r="P113" s="176" t="s">
        <v>25</v>
      </c>
      <c r="Q113" s="176" t="s">
        <v>26</v>
      </c>
      <c r="R113" s="176" t="s">
        <v>24</v>
      </c>
      <c r="S113" s="176" t="s">
        <v>25</v>
      </c>
      <c r="T113" s="176" t="s">
        <v>26</v>
      </c>
      <c r="U113" s="176" t="s">
        <v>24</v>
      </c>
      <c r="V113" s="176" t="s">
        <v>25</v>
      </c>
      <c r="W113" s="211" t="s">
        <v>26</v>
      </c>
      <c r="X113" s="176" t="s">
        <v>24</v>
      </c>
      <c r="Y113" s="176" t="s">
        <v>25</v>
      </c>
      <c r="Z113" s="176" t="s">
        <v>26</v>
      </c>
      <c r="AA113" s="176" t="s">
        <v>24</v>
      </c>
      <c r="AB113" s="176" t="s">
        <v>25</v>
      </c>
      <c r="AC113" s="176" t="s">
        <v>26</v>
      </c>
      <c r="AD113" s="176" t="s">
        <v>24</v>
      </c>
      <c r="AE113" s="176" t="s">
        <v>25</v>
      </c>
      <c r="AF113" s="176" t="s">
        <v>26</v>
      </c>
      <c r="AG113" s="176" t="s">
        <v>24</v>
      </c>
      <c r="AH113" s="176" t="s">
        <v>25</v>
      </c>
      <c r="AI113" s="176" t="s">
        <v>26</v>
      </c>
      <c r="AJ113" s="176" t="s">
        <v>24</v>
      </c>
      <c r="AK113" s="176" t="s">
        <v>25</v>
      </c>
      <c r="AL113" s="211" t="s">
        <v>869</v>
      </c>
      <c r="AM113" s="176" t="s">
        <v>24</v>
      </c>
      <c r="AN113" s="176" t="s">
        <v>25</v>
      </c>
      <c r="AO113" s="176" t="s">
        <v>869</v>
      </c>
      <c r="AP113" s="176" t="s">
        <v>24</v>
      </c>
      <c r="AQ113" s="176" t="s">
        <v>25</v>
      </c>
    </row>
    <row r="114" spans="1:43" ht="42" customHeight="1" thickBot="1">
      <c r="A114" s="176">
        <v>63</v>
      </c>
      <c r="B114" s="190" t="s">
        <v>894</v>
      </c>
      <c r="C114" s="313" t="s">
        <v>725</v>
      </c>
      <c r="D114" s="176" t="s">
        <v>125</v>
      </c>
      <c r="E114" s="211">
        <v>6368</v>
      </c>
      <c r="F114" s="176" t="s">
        <v>33</v>
      </c>
      <c r="G114" s="176" t="s">
        <v>33</v>
      </c>
      <c r="H114" s="190">
        <v>0</v>
      </c>
      <c r="I114" s="176" t="s">
        <v>33</v>
      </c>
      <c r="J114" s="176" t="s">
        <v>33</v>
      </c>
      <c r="K114" s="190">
        <v>0</v>
      </c>
      <c r="L114" s="176" t="s">
        <v>33</v>
      </c>
      <c r="M114" s="176" t="s">
        <v>33</v>
      </c>
      <c r="N114" s="190">
        <v>0</v>
      </c>
      <c r="O114" s="176" t="s">
        <v>33</v>
      </c>
      <c r="P114" s="176" t="s">
        <v>33</v>
      </c>
      <c r="Q114" s="212">
        <v>946</v>
      </c>
      <c r="R114" s="176" t="s">
        <v>33</v>
      </c>
      <c r="S114" s="176" t="s">
        <v>33</v>
      </c>
      <c r="T114" s="212">
        <v>1425</v>
      </c>
      <c r="U114" s="176" t="s">
        <v>33</v>
      </c>
      <c r="V114" s="176" t="s">
        <v>33</v>
      </c>
      <c r="W114" s="212">
        <v>4095</v>
      </c>
      <c r="X114" s="176" t="s">
        <v>33</v>
      </c>
      <c r="Y114" s="176" t="s">
        <v>33</v>
      </c>
      <c r="Z114" s="212">
        <v>2986</v>
      </c>
      <c r="AA114" s="176" t="s">
        <v>33</v>
      </c>
      <c r="AB114" s="176" t="s">
        <v>33</v>
      </c>
      <c r="AC114" s="212">
        <v>2538</v>
      </c>
      <c r="AD114" s="176" t="s">
        <v>33</v>
      </c>
      <c r="AE114" s="176" t="s">
        <v>33</v>
      </c>
      <c r="AF114" s="212">
        <v>3729</v>
      </c>
      <c r="AG114" s="190" t="s">
        <v>33</v>
      </c>
      <c r="AH114" s="190" t="s">
        <v>33</v>
      </c>
      <c r="AI114" s="190">
        <v>2919</v>
      </c>
      <c r="AJ114" s="190" t="s">
        <v>33</v>
      </c>
      <c r="AK114" s="190" t="s">
        <v>33</v>
      </c>
      <c r="AL114" s="239">
        <v>18638</v>
      </c>
      <c r="AM114" s="176" t="s">
        <v>33</v>
      </c>
      <c r="AN114" s="176" t="s">
        <v>33</v>
      </c>
      <c r="AO114" s="241">
        <v>2.9268216080402012</v>
      </c>
      <c r="AP114" s="176" t="s">
        <v>33</v>
      </c>
      <c r="AQ114" s="176" t="s">
        <v>33</v>
      </c>
    </row>
    <row r="115" spans="1:43" ht="60" customHeight="1" thickBot="1">
      <c r="A115" s="176">
        <v>64</v>
      </c>
      <c r="B115" s="187" t="s">
        <v>895</v>
      </c>
      <c r="C115" s="313" t="s">
        <v>725</v>
      </c>
      <c r="D115" s="176" t="s">
        <v>125</v>
      </c>
      <c r="E115" s="211">
        <v>1006</v>
      </c>
      <c r="F115" s="176" t="s">
        <v>33</v>
      </c>
      <c r="G115" s="176" t="s">
        <v>33</v>
      </c>
      <c r="H115" s="190">
        <v>0</v>
      </c>
      <c r="I115" s="176" t="s">
        <v>33</v>
      </c>
      <c r="J115" s="176" t="s">
        <v>33</v>
      </c>
      <c r="K115" s="190">
        <v>0</v>
      </c>
      <c r="L115" s="176" t="s">
        <v>33</v>
      </c>
      <c r="M115" s="176" t="s">
        <v>33</v>
      </c>
      <c r="N115" s="212">
        <v>0</v>
      </c>
      <c r="O115" s="176" t="s">
        <v>33</v>
      </c>
      <c r="P115" s="176" t="s">
        <v>33</v>
      </c>
      <c r="Q115" s="212">
        <v>248</v>
      </c>
      <c r="R115" s="176" t="s">
        <v>33</v>
      </c>
      <c r="S115" s="176" t="s">
        <v>33</v>
      </c>
      <c r="T115" s="212">
        <v>318</v>
      </c>
      <c r="U115" s="176" t="s">
        <v>33</v>
      </c>
      <c r="V115" s="176" t="s">
        <v>33</v>
      </c>
      <c r="W115" s="212">
        <v>481</v>
      </c>
      <c r="X115" s="176" t="s">
        <v>33</v>
      </c>
      <c r="Y115" s="176" t="s">
        <v>33</v>
      </c>
      <c r="Z115" s="212">
        <v>330</v>
      </c>
      <c r="AA115" s="176" t="s">
        <v>33</v>
      </c>
      <c r="AB115" s="176" t="s">
        <v>33</v>
      </c>
      <c r="AC115" s="212">
        <v>451</v>
      </c>
      <c r="AD115" s="176" t="s">
        <v>33</v>
      </c>
      <c r="AE115" s="176" t="s">
        <v>33</v>
      </c>
      <c r="AF115" s="212">
        <v>417</v>
      </c>
      <c r="AG115" s="190" t="s">
        <v>33</v>
      </c>
      <c r="AH115" s="190" t="s">
        <v>33</v>
      </c>
      <c r="AI115" s="190">
        <v>412</v>
      </c>
      <c r="AJ115" s="190" t="s">
        <v>33</v>
      </c>
      <c r="AK115" s="190" t="s">
        <v>33</v>
      </c>
      <c r="AL115" s="239">
        <v>2657</v>
      </c>
      <c r="AM115" s="176" t="s">
        <v>33</v>
      </c>
      <c r="AN115" s="176" t="s">
        <v>33</v>
      </c>
      <c r="AO115" s="241">
        <v>2.6411530815109345</v>
      </c>
      <c r="AP115" s="176" t="s">
        <v>33</v>
      </c>
      <c r="AQ115" s="176" t="s">
        <v>33</v>
      </c>
    </row>
    <row r="116" spans="1:43" ht="66" customHeight="1" thickBot="1">
      <c r="A116" s="176">
        <v>65</v>
      </c>
      <c r="B116" s="190" t="s">
        <v>896</v>
      </c>
      <c r="C116" s="313" t="s">
        <v>725</v>
      </c>
      <c r="D116" s="176" t="s">
        <v>125</v>
      </c>
      <c r="E116" s="211">
        <v>17322</v>
      </c>
      <c r="F116" s="176" t="s">
        <v>33</v>
      </c>
      <c r="G116" s="176" t="s">
        <v>33</v>
      </c>
      <c r="H116" s="190">
        <v>0</v>
      </c>
      <c r="I116" s="176" t="s">
        <v>33</v>
      </c>
      <c r="J116" s="176" t="s">
        <v>33</v>
      </c>
      <c r="K116" s="190">
        <v>0</v>
      </c>
      <c r="L116" s="176" t="s">
        <v>33</v>
      </c>
      <c r="M116" s="176" t="s">
        <v>33</v>
      </c>
      <c r="N116" s="212">
        <v>0</v>
      </c>
      <c r="O116" s="176" t="s">
        <v>33</v>
      </c>
      <c r="P116" s="176" t="s">
        <v>33</v>
      </c>
      <c r="Q116" s="212">
        <v>702</v>
      </c>
      <c r="R116" s="176" t="s">
        <v>33</v>
      </c>
      <c r="S116" s="176" t="s">
        <v>33</v>
      </c>
      <c r="T116" s="212">
        <v>3172</v>
      </c>
      <c r="U116" s="176" t="s">
        <v>33</v>
      </c>
      <c r="V116" s="176" t="s">
        <v>33</v>
      </c>
      <c r="W116" s="212">
        <v>3877</v>
      </c>
      <c r="X116" s="176" t="s">
        <v>33</v>
      </c>
      <c r="Y116" s="176" t="s">
        <v>33</v>
      </c>
      <c r="Z116" s="212">
        <v>3648</v>
      </c>
      <c r="AA116" s="176" t="s">
        <v>33</v>
      </c>
      <c r="AB116" s="176" t="s">
        <v>33</v>
      </c>
      <c r="AC116" s="212">
        <v>5580</v>
      </c>
      <c r="AD116" s="176" t="s">
        <v>33</v>
      </c>
      <c r="AE116" s="176" t="s">
        <v>33</v>
      </c>
      <c r="AF116" s="212">
        <v>5568</v>
      </c>
      <c r="AG116" s="190" t="s">
        <v>33</v>
      </c>
      <c r="AH116" s="190" t="s">
        <v>33</v>
      </c>
      <c r="AI116" s="190">
        <v>3909</v>
      </c>
      <c r="AJ116" s="190" t="s">
        <v>33</v>
      </c>
      <c r="AK116" s="190" t="s">
        <v>33</v>
      </c>
      <c r="AL116" s="239">
        <v>26456</v>
      </c>
      <c r="AM116" s="176" t="s">
        <v>33</v>
      </c>
      <c r="AN116" s="176" t="s">
        <v>33</v>
      </c>
      <c r="AO116" s="241">
        <v>1.5273063156679367</v>
      </c>
      <c r="AP116" s="176" t="s">
        <v>33</v>
      </c>
      <c r="AQ116" s="176" t="s">
        <v>33</v>
      </c>
    </row>
    <row r="117" spans="1:43" ht="68.25" customHeight="1" thickBot="1">
      <c r="A117" s="176">
        <v>66</v>
      </c>
      <c r="B117" s="190" t="s">
        <v>897</v>
      </c>
      <c r="C117" s="313" t="s">
        <v>725</v>
      </c>
      <c r="D117" s="176" t="s">
        <v>133</v>
      </c>
      <c r="E117" s="211">
        <v>241</v>
      </c>
      <c r="F117" s="176" t="s">
        <v>33</v>
      </c>
      <c r="G117" s="176" t="s">
        <v>33</v>
      </c>
      <c r="H117" s="190">
        <v>0</v>
      </c>
      <c r="I117" s="176" t="s">
        <v>33</v>
      </c>
      <c r="J117" s="176" t="s">
        <v>33</v>
      </c>
      <c r="K117" s="190">
        <v>0</v>
      </c>
      <c r="L117" s="176" t="s">
        <v>33</v>
      </c>
      <c r="M117" s="176" t="s">
        <v>33</v>
      </c>
      <c r="N117" s="212">
        <v>0</v>
      </c>
      <c r="O117" s="176" t="s">
        <v>33</v>
      </c>
      <c r="P117" s="176" t="s">
        <v>33</v>
      </c>
      <c r="Q117" s="212">
        <v>76</v>
      </c>
      <c r="R117" s="176" t="s">
        <v>33</v>
      </c>
      <c r="S117" s="176" t="s">
        <v>33</v>
      </c>
      <c r="T117" s="212">
        <v>59</v>
      </c>
      <c r="U117" s="176" t="s">
        <v>33</v>
      </c>
      <c r="V117" s="176" t="s">
        <v>33</v>
      </c>
      <c r="W117" s="212">
        <v>62</v>
      </c>
      <c r="X117" s="176" t="s">
        <v>33</v>
      </c>
      <c r="Y117" s="176" t="s">
        <v>33</v>
      </c>
      <c r="Z117" s="212">
        <v>59</v>
      </c>
      <c r="AA117" s="176" t="s">
        <v>33</v>
      </c>
      <c r="AB117" s="176" t="s">
        <v>33</v>
      </c>
      <c r="AC117" s="212">
        <v>118</v>
      </c>
      <c r="AD117" s="176" t="s">
        <v>33</v>
      </c>
      <c r="AE117" s="176" t="s">
        <v>33</v>
      </c>
      <c r="AF117" s="212">
        <v>65</v>
      </c>
      <c r="AG117" s="190" t="s">
        <v>33</v>
      </c>
      <c r="AH117" s="190" t="s">
        <v>33</v>
      </c>
      <c r="AI117" s="190">
        <v>40</v>
      </c>
      <c r="AJ117" s="190" t="s">
        <v>33</v>
      </c>
      <c r="AK117" s="190" t="s">
        <v>33</v>
      </c>
      <c r="AL117" s="239">
        <v>479</v>
      </c>
      <c r="AM117" s="176" t="s">
        <v>33</v>
      </c>
      <c r="AN117" s="176" t="s">
        <v>33</v>
      </c>
      <c r="AO117" s="241">
        <v>1.9875518672199171</v>
      </c>
      <c r="AP117" s="176" t="s">
        <v>33</v>
      </c>
      <c r="AQ117" s="176" t="s">
        <v>33</v>
      </c>
    </row>
    <row r="118" spans="1:43" ht="58.5" customHeight="1" thickBot="1">
      <c r="A118" s="176">
        <v>67</v>
      </c>
      <c r="B118" s="190" t="s">
        <v>898</v>
      </c>
      <c r="C118" s="313" t="s">
        <v>725</v>
      </c>
      <c r="D118" s="176" t="s">
        <v>133</v>
      </c>
      <c r="E118" s="211">
        <v>24</v>
      </c>
      <c r="F118" s="176" t="s">
        <v>33</v>
      </c>
      <c r="G118" s="176" t="s">
        <v>33</v>
      </c>
      <c r="H118" s="190">
        <v>0</v>
      </c>
      <c r="I118" s="176" t="s">
        <v>33</v>
      </c>
      <c r="J118" s="176" t="s">
        <v>33</v>
      </c>
      <c r="K118" s="190">
        <v>0</v>
      </c>
      <c r="L118" s="176" t="s">
        <v>33</v>
      </c>
      <c r="M118" s="176" t="s">
        <v>33</v>
      </c>
      <c r="N118" s="212">
        <v>0</v>
      </c>
      <c r="O118" s="176" t="s">
        <v>33</v>
      </c>
      <c r="P118" s="176" t="s">
        <v>33</v>
      </c>
      <c r="Q118" s="212">
        <v>4</v>
      </c>
      <c r="R118" s="176" t="s">
        <v>33</v>
      </c>
      <c r="S118" s="176" t="s">
        <v>33</v>
      </c>
      <c r="T118" s="212">
        <v>7</v>
      </c>
      <c r="U118" s="176" t="s">
        <v>33</v>
      </c>
      <c r="V118" s="176" t="s">
        <v>33</v>
      </c>
      <c r="W118" s="212">
        <v>2</v>
      </c>
      <c r="X118" s="176" t="s">
        <v>33</v>
      </c>
      <c r="Y118" s="176" t="s">
        <v>33</v>
      </c>
      <c r="Z118" s="212">
        <v>6</v>
      </c>
      <c r="AA118" s="176" t="s">
        <v>33</v>
      </c>
      <c r="AB118" s="176" t="s">
        <v>33</v>
      </c>
      <c r="AC118" s="212">
        <v>4</v>
      </c>
      <c r="AD118" s="176" t="s">
        <v>33</v>
      </c>
      <c r="AE118" s="176" t="s">
        <v>33</v>
      </c>
      <c r="AF118" s="212">
        <v>1</v>
      </c>
      <c r="AG118" s="190" t="s">
        <v>33</v>
      </c>
      <c r="AH118" s="190" t="s">
        <v>33</v>
      </c>
      <c r="AI118" s="190">
        <v>1</v>
      </c>
      <c r="AJ118" s="190" t="s">
        <v>33</v>
      </c>
      <c r="AK118" s="190" t="s">
        <v>33</v>
      </c>
      <c r="AL118" s="239">
        <v>25</v>
      </c>
      <c r="AM118" s="176" t="s">
        <v>33</v>
      </c>
      <c r="AN118" s="176" t="s">
        <v>33</v>
      </c>
      <c r="AO118" s="241">
        <v>1.0416666666666667</v>
      </c>
      <c r="AP118" s="176" t="s">
        <v>33</v>
      </c>
      <c r="AQ118" s="176" t="s">
        <v>33</v>
      </c>
    </row>
    <row r="119" spans="1:43" s="137" customFormat="1" ht="63" customHeight="1" thickBot="1">
      <c r="A119" s="176">
        <v>85</v>
      </c>
      <c r="B119" s="190" t="s">
        <v>532</v>
      </c>
      <c r="C119" s="313" t="s">
        <v>725</v>
      </c>
      <c r="D119" s="176" t="s">
        <v>125</v>
      </c>
      <c r="E119" s="211">
        <v>3845</v>
      </c>
      <c r="F119" s="176" t="s">
        <v>33</v>
      </c>
      <c r="G119" s="176" t="s">
        <v>33</v>
      </c>
      <c r="H119" s="190">
        <v>0</v>
      </c>
      <c r="I119" s="176" t="s">
        <v>33</v>
      </c>
      <c r="J119" s="176" t="s">
        <v>33</v>
      </c>
      <c r="K119" s="190">
        <v>0</v>
      </c>
      <c r="L119" s="176" t="s">
        <v>33</v>
      </c>
      <c r="M119" s="176" t="s">
        <v>33</v>
      </c>
      <c r="N119" s="212">
        <v>0</v>
      </c>
      <c r="O119" s="176" t="s">
        <v>33</v>
      </c>
      <c r="P119" s="176" t="s">
        <v>33</v>
      </c>
      <c r="Q119" s="212">
        <v>0</v>
      </c>
      <c r="R119" s="176" t="s">
        <v>33</v>
      </c>
      <c r="S119" s="176" t="s">
        <v>33</v>
      </c>
      <c r="T119" s="212">
        <v>0</v>
      </c>
      <c r="U119" s="176" t="s">
        <v>33</v>
      </c>
      <c r="V119" s="176" t="s">
        <v>33</v>
      </c>
      <c r="W119" s="212">
        <v>8</v>
      </c>
      <c r="X119" s="176" t="s">
        <v>33</v>
      </c>
      <c r="Y119" s="176" t="s">
        <v>33</v>
      </c>
      <c r="Z119" s="212">
        <v>2101</v>
      </c>
      <c r="AA119" s="176" t="s">
        <v>33</v>
      </c>
      <c r="AB119" s="176" t="s">
        <v>33</v>
      </c>
      <c r="AC119" s="212">
        <v>3620</v>
      </c>
      <c r="AD119" s="176" t="s">
        <v>33</v>
      </c>
      <c r="AE119" s="176" t="s">
        <v>33</v>
      </c>
      <c r="AF119" s="212">
        <v>4084</v>
      </c>
      <c r="AG119" s="190" t="s">
        <v>33</v>
      </c>
      <c r="AH119" s="190" t="s">
        <v>33</v>
      </c>
      <c r="AI119" s="190">
        <v>1890</v>
      </c>
      <c r="AJ119" s="190" t="s">
        <v>33</v>
      </c>
      <c r="AK119" s="190" t="s">
        <v>33</v>
      </c>
      <c r="AL119" s="239">
        <v>11703</v>
      </c>
      <c r="AM119" s="176" t="s">
        <v>33</v>
      </c>
      <c r="AN119" s="176" t="s">
        <v>33</v>
      </c>
      <c r="AO119" s="241">
        <v>3.0436931079323797</v>
      </c>
      <c r="AP119" s="176" t="s">
        <v>33</v>
      </c>
      <c r="AQ119" s="176" t="s">
        <v>33</v>
      </c>
    </row>
    <row r="120" spans="1:43" s="131" customFormat="1" ht="55.5" customHeight="1" thickBot="1">
      <c r="A120" s="176" t="s">
        <v>405</v>
      </c>
      <c r="B120" s="260" t="s">
        <v>403</v>
      </c>
      <c r="C120" s="313" t="s">
        <v>725</v>
      </c>
      <c r="D120" s="176" t="s">
        <v>125</v>
      </c>
      <c r="E120" s="318">
        <v>0</v>
      </c>
      <c r="F120" s="211" t="s">
        <v>33</v>
      </c>
      <c r="G120" s="211" t="s">
        <v>33</v>
      </c>
      <c r="H120" s="260">
        <v>0</v>
      </c>
      <c r="I120" s="176" t="s">
        <v>33</v>
      </c>
      <c r="J120" s="176" t="s">
        <v>33</v>
      </c>
      <c r="K120" s="212">
        <v>0</v>
      </c>
      <c r="L120" s="211" t="s">
        <v>33</v>
      </c>
      <c r="M120" s="211" t="s">
        <v>33</v>
      </c>
      <c r="N120" s="212">
        <v>0</v>
      </c>
      <c r="O120" s="211" t="s">
        <v>33</v>
      </c>
      <c r="P120" s="211" t="s">
        <v>33</v>
      </c>
      <c r="Q120" s="212">
        <v>0</v>
      </c>
      <c r="R120" s="211" t="s">
        <v>33</v>
      </c>
      <c r="S120" s="211" t="s">
        <v>33</v>
      </c>
      <c r="T120" s="212">
        <v>0</v>
      </c>
      <c r="U120" s="211" t="s">
        <v>33</v>
      </c>
      <c r="V120" s="211" t="s">
        <v>33</v>
      </c>
      <c r="W120" s="212">
        <v>0</v>
      </c>
      <c r="X120" s="211" t="s">
        <v>33</v>
      </c>
      <c r="Y120" s="211" t="s">
        <v>33</v>
      </c>
      <c r="Z120" s="212">
        <v>0</v>
      </c>
      <c r="AA120" s="211" t="s">
        <v>33</v>
      </c>
      <c r="AB120" s="211" t="s">
        <v>33</v>
      </c>
      <c r="AC120" s="212">
        <v>0</v>
      </c>
      <c r="AD120" s="211" t="s">
        <v>33</v>
      </c>
      <c r="AE120" s="211" t="s">
        <v>33</v>
      </c>
      <c r="AF120" s="212">
        <v>0</v>
      </c>
      <c r="AG120" s="211" t="s">
        <v>33</v>
      </c>
      <c r="AH120" s="211" t="s">
        <v>33</v>
      </c>
      <c r="AI120" s="212">
        <v>63</v>
      </c>
      <c r="AJ120" s="212" t="s">
        <v>33</v>
      </c>
      <c r="AK120" s="212" t="s">
        <v>33</v>
      </c>
      <c r="AL120" s="239">
        <v>63</v>
      </c>
      <c r="AM120" s="211" t="s">
        <v>33</v>
      </c>
      <c r="AN120" s="211" t="s">
        <v>33</v>
      </c>
      <c r="AO120" s="165">
        <v>0</v>
      </c>
      <c r="AP120" s="165">
        <v>0</v>
      </c>
      <c r="AQ120" s="165">
        <v>0</v>
      </c>
    </row>
    <row r="121" spans="1:43" ht="15.75" thickBot="1">
      <c r="A121" s="10"/>
      <c r="B121" s="18"/>
      <c r="C121" s="18"/>
      <c r="D121" s="224"/>
      <c r="E121" s="328"/>
      <c r="F121" s="224"/>
      <c r="G121" s="224"/>
      <c r="H121" s="18"/>
      <c r="I121" s="224"/>
      <c r="J121" s="224"/>
      <c r="K121" s="18"/>
      <c r="L121" s="224"/>
      <c r="M121" s="224"/>
      <c r="N121" s="296"/>
      <c r="O121" s="224"/>
      <c r="P121" s="224"/>
      <c r="Q121" s="296"/>
      <c r="R121" s="224"/>
      <c r="S121" s="224"/>
      <c r="T121" s="329"/>
      <c r="U121" s="224"/>
      <c r="V121" s="224"/>
      <c r="W121" s="296"/>
      <c r="X121" s="18"/>
      <c r="Y121" s="18"/>
      <c r="Z121" s="18"/>
      <c r="AA121" s="18"/>
      <c r="AB121" s="18"/>
      <c r="AC121" s="18"/>
      <c r="AD121" s="18"/>
      <c r="AE121" s="18"/>
      <c r="AF121" s="18"/>
      <c r="AG121" s="18"/>
      <c r="AH121" s="18"/>
      <c r="AI121" s="18"/>
      <c r="AJ121" s="18"/>
      <c r="AK121" s="18"/>
      <c r="AL121" s="296"/>
      <c r="AM121" s="224"/>
      <c r="AN121" s="224"/>
      <c r="AO121" s="330"/>
      <c r="AP121" s="224"/>
      <c r="AQ121" s="224"/>
    </row>
    <row r="122" spans="1:43" s="138" customFormat="1" ht="26.25" thickBot="1">
      <c r="A122" s="248" t="s">
        <v>1</v>
      </c>
      <c r="B122" s="543" t="s">
        <v>813</v>
      </c>
      <c r="C122" s="548"/>
      <c r="D122" s="548"/>
      <c r="E122" s="548"/>
      <c r="F122" s="548"/>
      <c r="G122" s="548"/>
      <c r="H122" s="548"/>
      <c r="I122" s="548"/>
      <c r="J122" s="548"/>
      <c r="K122" s="548"/>
      <c r="L122" s="549"/>
      <c r="AL122" s="307"/>
    </row>
    <row r="123" spans="1:43" s="137" customFormat="1" ht="15.75" thickBot="1">
      <c r="A123" s="242"/>
      <c r="C123" s="139"/>
      <c r="D123" s="139"/>
      <c r="E123" s="139"/>
      <c r="F123" s="139"/>
      <c r="G123" s="139"/>
      <c r="AL123" s="304"/>
    </row>
    <row r="124" spans="1:43" s="139" customFormat="1" ht="40.5" customHeight="1" thickBot="1">
      <c r="A124" s="191" t="s">
        <v>7</v>
      </c>
      <c r="B124" s="192" t="s">
        <v>8</v>
      </c>
      <c r="C124" s="250" t="s">
        <v>11</v>
      </c>
      <c r="D124" s="250" t="s">
        <v>9</v>
      </c>
      <c r="E124" s="550" t="s">
        <v>774</v>
      </c>
      <c r="F124" s="550"/>
      <c r="G124" s="550"/>
      <c r="H124" s="550" t="s">
        <v>13</v>
      </c>
      <c r="I124" s="550"/>
      <c r="J124" s="550"/>
      <c r="K124" s="550" t="s">
        <v>14</v>
      </c>
      <c r="L124" s="550"/>
      <c r="M124" s="550"/>
      <c r="N124" s="550" t="s">
        <v>15</v>
      </c>
      <c r="O124" s="550"/>
      <c r="P124" s="550"/>
      <c r="Q124" s="559" t="s">
        <v>16</v>
      </c>
      <c r="R124" s="560"/>
      <c r="S124" s="561"/>
      <c r="T124" s="550" t="s">
        <v>17</v>
      </c>
      <c r="U124" s="550"/>
      <c r="V124" s="550"/>
      <c r="W124" s="550" t="s">
        <v>18</v>
      </c>
      <c r="X124" s="550"/>
      <c r="Y124" s="550"/>
      <c r="Z124" s="550" t="s">
        <v>19</v>
      </c>
      <c r="AA124" s="550"/>
      <c r="AB124" s="550"/>
      <c r="AC124" s="550" t="s">
        <v>20</v>
      </c>
      <c r="AD124" s="550"/>
      <c r="AE124" s="550"/>
      <c r="AF124" s="550" t="s">
        <v>21</v>
      </c>
      <c r="AG124" s="550"/>
      <c r="AH124" s="550"/>
      <c r="AI124" s="550" t="s">
        <v>22</v>
      </c>
      <c r="AJ124" s="550"/>
      <c r="AK124" s="550"/>
      <c r="AL124" s="550" t="s">
        <v>720</v>
      </c>
      <c r="AM124" s="550"/>
      <c r="AN124" s="550"/>
      <c r="AO124" s="550" t="s">
        <v>775</v>
      </c>
      <c r="AP124" s="550"/>
      <c r="AQ124" s="550"/>
    </row>
    <row r="125" spans="1:43" s="137" customFormat="1" ht="15.75" thickBot="1">
      <c r="A125" s="176"/>
      <c r="B125" s="190"/>
      <c r="C125" s="176"/>
      <c r="D125" s="176"/>
      <c r="E125" s="576"/>
      <c r="F125" s="576"/>
      <c r="G125" s="576"/>
      <c r="H125" s="553" t="s">
        <v>722</v>
      </c>
      <c r="I125" s="554"/>
      <c r="J125" s="554"/>
      <c r="K125" s="554"/>
      <c r="L125" s="554"/>
      <c r="M125" s="554"/>
      <c r="N125" s="554"/>
      <c r="O125" s="554"/>
      <c r="P125" s="554"/>
      <c r="Q125" s="554"/>
      <c r="R125" s="554"/>
      <c r="S125" s="554"/>
      <c r="T125" s="554"/>
      <c r="U125" s="554"/>
      <c r="V125" s="554"/>
      <c r="W125" s="554"/>
      <c r="X125" s="554"/>
      <c r="Y125" s="554"/>
      <c r="Z125" s="554"/>
      <c r="AA125" s="554"/>
      <c r="AB125" s="554"/>
      <c r="AC125" s="554"/>
      <c r="AD125" s="554"/>
      <c r="AE125" s="554"/>
      <c r="AF125" s="554"/>
      <c r="AG125" s="554"/>
      <c r="AH125" s="554"/>
      <c r="AI125" s="554"/>
      <c r="AJ125" s="554"/>
      <c r="AK125" s="555"/>
      <c r="AL125" s="565"/>
      <c r="AM125" s="565"/>
      <c r="AN125" s="565"/>
      <c r="AO125" s="565"/>
      <c r="AP125" s="565"/>
      <c r="AQ125" s="565"/>
    </row>
    <row r="126" spans="1:43" s="139" customFormat="1" ht="15.75" thickBot="1">
      <c r="A126" s="176"/>
      <c r="B126" s="176"/>
      <c r="C126" s="176"/>
      <c r="D126" s="176"/>
      <c r="E126" s="176" t="s">
        <v>26</v>
      </c>
      <c r="F126" s="176" t="s">
        <v>24</v>
      </c>
      <c r="G126" s="176" t="s">
        <v>25</v>
      </c>
      <c r="H126" s="176" t="s">
        <v>26</v>
      </c>
      <c r="I126" s="176" t="s">
        <v>24</v>
      </c>
      <c r="J126" s="176" t="s">
        <v>25</v>
      </c>
      <c r="K126" s="176" t="s">
        <v>26</v>
      </c>
      <c r="L126" s="176" t="s">
        <v>24</v>
      </c>
      <c r="M126" s="176" t="s">
        <v>25</v>
      </c>
      <c r="N126" s="176" t="s">
        <v>26</v>
      </c>
      <c r="O126" s="176" t="s">
        <v>24</v>
      </c>
      <c r="P126" s="176" t="s">
        <v>25</v>
      </c>
      <c r="Q126" s="176" t="s">
        <v>26</v>
      </c>
      <c r="R126" s="176" t="s">
        <v>24</v>
      </c>
      <c r="S126" s="176" t="s">
        <v>25</v>
      </c>
      <c r="T126" s="176" t="s">
        <v>26</v>
      </c>
      <c r="U126" s="176" t="s">
        <v>24</v>
      </c>
      <c r="V126" s="176" t="s">
        <v>25</v>
      </c>
      <c r="W126" s="176" t="s">
        <v>26</v>
      </c>
      <c r="X126" s="176" t="s">
        <v>24</v>
      </c>
      <c r="Y126" s="176" t="s">
        <v>25</v>
      </c>
      <c r="Z126" s="176" t="s">
        <v>26</v>
      </c>
      <c r="AA126" s="176" t="s">
        <v>24</v>
      </c>
      <c r="AB126" s="176" t="s">
        <v>25</v>
      </c>
      <c r="AC126" s="176" t="s">
        <v>26</v>
      </c>
      <c r="AD126" s="176" t="s">
        <v>24</v>
      </c>
      <c r="AE126" s="176" t="s">
        <v>25</v>
      </c>
      <c r="AF126" s="176" t="s">
        <v>26</v>
      </c>
      <c r="AG126" s="176" t="s">
        <v>24</v>
      </c>
      <c r="AH126" s="176" t="s">
        <v>25</v>
      </c>
      <c r="AI126" s="176" t="s">
        <v>26</v>
      </c>
      <c r="AJ126" s="176" t="s">
        <v>24</v>
      </c>
      <c r="AK126" s="176" t="s">
        <v>25</v>
      </c>
      <c r="AL126" s="252" t="s">
        <v>869</v>
      </c>
      <c r="AM126" s="176" t="s">
        <v>24</v>
      </c>
      <c r="AN126" s="176" t="s">
        <v>25</v>
      </c>
      <c r="AO126" s="176" t="s">
        <v>869</v>
      </c>
      <c r="AP126" s="176" t="s">
        <v>24</v>
      </c>
      <c r="AQ126" s="176" t="s">
        <v>25</v>
      </c>
    </row>
    <row r="127" spans="1:43" s="137" customFormat="1" ht="36.75" thickBot="1">
      <c r="A127" s="176">
        <v>68</v>
      </c>
      <c r="B127" s="190" t="s">
        <v>899</v>
      </c>
      <c r="C127" s="206" t="s">
        <v>32</v>
      </c>
      <c r="D127" s="176" t="s">
        <v>125</v>
      </c>
      <c r="E127" s="176" t="s">
        <v>33</v>
      </c>
      <c r="F127" s="176" t="s">
        <v>33</v>
      </c>
      <c r="G127" s="176" t="s">
        <v>33</v>
      </c>
      <c r="H127" s="190">
        <v>0</v>
      </c>
      <c r="I127" s="165">
        <v>0</v>
      </c>
      <c r="J127" s="165">
        <v>0</v>
      </c>
      <c r="K127" s="190">
        <v>0</v>
      </c>
      <c r="L127" s="165">
        <v>0</v>
      </c>
      <c r="M127" s="165">
        <v>0</v>
      </c>
      <c r="N127" s="331">
        <v>921.75</v>
      </c>
      <c r="O127" s="165">
        <v>0</v>
      </c>
      <c r="P127" s="165">
        <v>0</v>
      </c>
      <c r="Q127" s="331">
        <v>586.40000000000009</v>
      </c>
      <c r="R127" s="165">
        <v>0</v>
      </c>
      <c r="S127" s="165">
        <v>0</v>
      </c>
      <c r="T127" s="212">
        <v>1049</v>
      </c>
      <c r="U127" s="165">
        <v>0</v>
      </c>
      <c r="V127" s="165">
        <v>0</v>
      </c>
      <c r="W127" s="331">
        <v>404.15000000000009</v>
      </c>
      <c r="X127" s="165">
        <v>0</v>
      </c>
      <c r="Y127" s="165">
        <v>0</v>
      </c>
      <c r="Z127" s="331">
        <v>252.63999999999987</v>
      </c>
      <c r="AA127" s="165">
        <v>0</v>
      </c>
      <c r="AB127" s="165">
        <v>0</v>
      </c>
      <c r="AC127" s="212">
        <v>199.05999999999995</v>
      </c>
      <c r="AD127" s="165">
        <v>0</v>
      </c>
      <c r="AE127" s="165">
        <v>0</v>
      </c>
      <c r="AF127" s="212">
        <v>516</v>
      </c>
      <c r="AG127" s="165">
        <v>0</v>
      </c>
      <c r="AH127" s="165">
        <v>0</v>
      </c>
      <c r="AI127" s="190">
        <v>925.00000000000045</v>
      </c>
      <c r="AJ127" s="190">
        <v>0</v>
      </c>
      <c r="AK127" s="190">
        <v>0</v>
      </c>
      <c r="AL127" s="239">
        <v>4854</v>
      </c>
      <c r="AM127" s="165">
        <v>0</v>
      </c>
      <c r="AN127" s="165">
        <v>0</v>
      </c>
      <c r="AO127" s="165">
        <v>0</v>
      </c>
      <c r="AP127" s="165">
        <v>0</v>
      </c>
      <c r="AQ127" s="165">
        <v>0</v>
      </c>
    </row>
    <row r="128" spans="1:43" s="137" customFormat="1" ht="63.75" customHeight="1" thickBot="1">
      <c r="A128" s="176">
        <v>69</v>
      </c>
      <c r="B128" s="190" t="s">
        <v>900</v>
      </c>
      <c r="C128" s="206" t="s">
        <v>32</v>
      </c>
      <c r="D128" s="176" t="s">
        <v>133</v>
      </c>
      <c r="E128" s="176" t="s">
        <v>33</v>
      </c>
      <c r="F128" s="176" t="s">
        <v>33</v>
      </c>
      <c r="G128" s="176" t="s">
        <v>33</v>
      </c>
      <c r="H128" s="190">
        <v>0</v>
      </c>
      <c r="I128" s="165">
        <v>0</v>
      </c>
      <c r="J128" s="165">
        <v>0</v>
      </c>
      <c r="K128" s="190">
        <v>0</v>
      </c>
      <c r="L128" s="165">
        <v>0</v>
      </c>
      <c r="M128" s="165">
        <v>0</v>
      </c>
      <c r="N128" s="190">
        <v>14</v>
      </c>
      <c r="O128" s="165">
        <v>0</v>
      </c>
      <c r="P128" s="165">
        <v>0</v>
      </c>
      <c r="Q128" s="190">
        <v>12</v>
      </c>
      <c r="R128" s="165">
        <v>0</v>
      </c>
      <c r="S128" s="165">
        <v>0</v>
      </c>
      <c r="T128" s="212">
        <v>19</v>
      </c>
      <c r="U128" s="165">
        <v>0</v>
      </c>
      <c r="V128" s="165">
        <v>0</v>
      </c>
      <c r="W128" s="190">
        <v>17</v>
      </c>
      <c r="X128" s="165">
        <v>0</v>
      </c>
      <c r="Y128" s="165">
        <v>0</v>
      </c>
      <c r="Z128" s="331">
        <v>5</v>
      </c>
      <c r="AA128" s="165">
        <v>0</v>
      </c>
      <c r="AB128" s="165">
        <v>0</v>
      </c>
      <c r="AC128" s="212">
        <v>10</v>
      </c>
      <c r="AD128" s="165">
        <v>0</v>
      </c>
      <c r="AE128" s="165">
        <v>0</v>
      </c>
      <c r="AF128" s="212">
        <v>4</v>
      </c>
      <c r="AG128" s="165">
        <v>0</v>
      </c>
      <c r="AH128" s="165">
        <v>0</v>
      </c>
      <c r="AI128" s="190">
        <v>20</v>
      </c>
      <c r="AJ128" s="190">
        <v>0</v>
      </c>
      <c r="AK128" s="190">
        <v>0</v>
      </c>
      <c r="AL128" s="239">
        <v>101</v>
      </c>
      <c r="AM128" s="165">
        <v>0</v>
      </c>
      <c r="AN128" s="165">
        <v>0</v>
      </c>
      <c r="AO128" s="165">
        <v>0</v>
      </c>
      <c r="AP128" s="165">
        <v>0</v>
      </c>
      <c r="AQ128" s="165">
        <v>0</v>
      </c>
    </row>
    <row r="129" spans="1:43" s="137" customFormat="1" ht="36.75" thickBot="1">
      <c r="A129" s="176">
        <v>70</v>
      </c>
      <c r="B129" s="190" t="s">
        <v>901</v>
      </c>
      <c r="C129" s="206" t="s">
        <v>32</v>
      </c>
      <c r="D129" s="176" t="s">
        <v>528</v>
      </c>
      <c r="E129" s="176" t="s">
        <v>33</v>
      </c>
      <c r="F129" s="176" t="s">
        <v>33</v>
      </c>
      <c r="G129" s="176" t="s">
        <v>33</v>
      </c>
      <c r="H129" s="190">
        <v>0</v>
      </c>
      <c r="I129" s="165">
        <v>0</v>
      </c>
      <c r="J129" s="165">
        <v>0</v>
      </c>
      <c r="K129" s="190">
        <v>0</v>
      </c>
      <c r="L129" s="165">
        <v>0</v>
      </c>
      <c r="M129" s="165">
        <v>0</v>
      </c>
      <c r="N129" s="190">
        <v>576</v>
      </c>
      <c r="O129" s="165">
        <v>0</v>
      </c>
      <c r="P129" s="165">
        <v>0</v>
      </c>
      <c r="Q129" s="190">
        <v>264</v>
      </c>
      <c r="R129" s="165">
        <v>0</v>
      </c>
      <c r="S129" s="165">
        <v>0</v>
      </c>
      <c r="T129" s="212">
        <v>73</v>
      </c>
      <c r="U129" s="165">
        <v>0</v>
      </c>
      <c r="V129" s="165">
        <v>0</v>
      </c>
      <c r="W129" s="190">
        <v>223</v>
      </c>
      <c r="X129" s="165">
        <v>0</v>
      </c>
      <c r="Y129" s="165">
        <v>0</v>
      </c>
      <c r="Z129" s="331">
        <v>83</v>
      </c>
      <c r="AA129" s="165">
        <v>0</v>
      </c>
      <c r="AB129" s="165">
        <v>0</v>
      </c>
      <c r="AC129" s="212">
        <v>307</v>
      </c>
      <c r="AD129" s="165">
        <v>0</v>
      </c>
      <c r="AE129" s="165">
        <v>0</v>
      </c>
      <c r="AF129" s="212">
        <v>126</v>
      </c>
      <c r="AG129" s="165">
        <v>0</v>
      </c>
      <c r="AH129" s="165">
        <v>0</v>
      </c>
      <c r="AI129" s="190">
        <v>157</v>
      </c>
      <c r="AJ129" s="190">
        <v>0</v>
      </c>
      <c r="AK129" s="190">
        <v>0</v>
      </c>
      <c r="AL129" s="239">
        <v>1809</v>
      </c>
      <c r="AM129" s="165">
        <v>0</v>
      </c>
      <c r="AN129" s="165">
        <v>0</v>
      </c>
      <c r="AO129" s="165">
        <v>0</v>
      </c>
      <c r="AP129" s="165">
        <v>0</v>
      </c>
      <c r="AQ129" s="165">
        <v>0</v>
      </c>
    </row>
    <row r="130" spans="1:43" s="137" customFormat="1" ht="36.75" thickBot="1">
      <c r="A130" s="176">
        <v>71</v>
      </c>
      <c r="B130" s="190" t="s">
        <v>902</v>
      </c>
      <c r="C130" s="206" t="s">
        <v>32</v>
      </c>
      <c r="D130" s="176" t="s">
        <v>133</v>
      </c>
      <c r="E130" s="176" t="s">
        <v>33</v>
      </c>
      <c r="F130" s="176" t="s">
        <v>33</v>
      </c>
      <c r="G130" s="176" t="s">
        <v>33</v>
      </c>
      <c r="H130" s="190">
        <v>0</v>
      </c>
      <c r="I130" s="165">
        <v>0</v>
      </c>
      <c r="J130" s="165">
        <v>0</v>
      </c>
      <c r="K130" s="190">
        <v>0</v>
      </c>
      <c r="L130" s="165">
        <v>0</v>
      </c>
      <c r="M130" s="165">
        <v>0</v>
      </c>
      <c r="N130" s="190">
        <v>0</v>
      </c>
      <c r="O130" s="165">
        <v>0</v>
      </c>
      <c r="P130" s="165">
        <v>0</v>
      </c>
      <c r="Q130" s="190">
        <v>1</v>
      </c>
      <c r="R130" s="165">
        <v>0</v>
      </c>
      <c r="S130" s="165">
        <v>0</v>
      </c>
      <c r="T130" s="212">
        <v>1</v>
      </c>
      <c r="U130" s="165">
        <v>0</v>
      </c>
      <c r="V130" s="165">
        <v>0</v>
      </c>
      <c r="W130" s="190">
        <v>2</v>
      </c>
      <c r="X130" s="165">
        <v>0</v>
      </c>
      <c r="Y130" s="165">
        <v>0</v>
      </c>
      <c r="Z130" s="331">
        <v>5</v>
      </c>
      <c r="AA130" s="165">
        <v>0</v>
      </c>
      <c r="AB130" s="165">
        <v>0</v>
      </c>
      <c r="AC130" s="212">
        <v>2</v>
      </c>
      <c r="AD130" s="165">
        <v>0</v>
      </c>
      <c r="AE130" s="165">
        <v>0</v>
      </c>
      <c r="AF130" s="212">
        <v>5</v>
      </c>
      <c r="AG130" s="165">
        <v>0</v>
      </c>
      <c r="AH130" s="165">
        <v>0</v>
      </c>
      <c r="AI130" s="190">
        <v>1</v>
      </c>
      <c r="AJ130" s="190">
        <v>0</v>
      </c>
      <c r="AK130" s="190">
        <v>0</v>
      </c>
      <c r="AL130" s="239">
        <v>17</v>
      </c>
      <c r="AM130" s="165">
        <v>0</v>
      </c>
      <c r="AN130" s="165">
        <v>0</v>
      </c>
      <c r="AO130" s="165">
        <v>0</v>
      </c>
      <c r="AP130" s="165">
        <v>0</v>
      </c>
      <c r="AQ130" s="165">
        <v>0</v>
      </c>
    </row>
    <row r="131" spans="1:43" s="137" customFormat="1" ht="36.75" thickBot="1">
      <c r="A131" s="176">
        <v>73</v>
      </c>
      <c r="B131" s="190" t="s">
        <v>903</v>
      </c>
      <c r="C131" s="206" t="s">
        <v>32</v>
      </c>
      <c r="D131" s="176" t="s">
        <v>133</v>
      </c>
      <c r="E131" s="176" t="s">
        <v>33</v>
      </c>
      <c r="F131" s="176" t="s">
        <v>33</v>
      </c>
      <c r="G131" s="176" t="s">
        <v>33</v>
      </c>
      <c r="H131" s="190">
        <v>0</v>
      </c>
      <c r="I131" s="165">
        <v>0</v>
      </c>
      <c r="J131" s="165">
        <v>0</v>
      </c>
      <c r="K131" s="190">
        <v>0</v>
      </c>
      <c r="L131" s="165">
        <v>0</v>
      </c>
      <c r="M131" s="165">
        <v>0</v>
      </c>
      <c r="N131" s="190">
        <v>60</v>
      </c>
      <c r="O131" s="165">
        <v>0</v>
      </c>
      <c r="P131" s="165">
        <v>0</v>
      </c>
      <c r="Q131" s="190">
        <v>62</v>
      </c>
      <c r="R131" s="165">
        <v>0</v>
      </c>
      <c r="S131" s="165">
        <v>0</v>
      </c>
      <c r="T131" s="212">
        <v>27</v>
      </c>
      <c r="U131" s="165">
        <v>0</v>
      </c>
      <c r="V131" s="165">
        <v>0</v>
      </c>
      <c r="W131" s="190">
        <v>35</v>
      </c>
      <c r="X131" s="165">
        <v>0</v>
      </c>
      <c r="Y131" s="165">
        <v>0</v>
      </c>
      <c r="Z131" s="331">
        <v>19</v>
      </c>
      <c r="AA131" s="165">
        <v>0</v>
      </c>
      <c r="AB131" s="165">
        <v>0</v>
      </c>
      <c r="AC131" s="212">
        <v>5</v>
      </c>
      <c r="AD131" s="165">
        <v>0</v>
      </c>
      <c r="AE131" s="165">
        <v>0</v>
      </c>
      <c r="AF131" s="212">
        <v>5</v>
      </c>
      <c r="AG131" s="165">
        <v>0</v>
      </c>
      <c r="AH131" s="165">
        <v>0</v>
      </c>
      <c r="AI131" s="190">
        <v>10</v>
      </c>
      <c r="AJ131" s="190">
        <v>0</v>
      </c>
      <c r="AK131" s="190">
        <v>0</v>
      </c>
      <c r="AL131" s="239">
        <v>223</v>
      </c>
      <c r="AM131" s="165">
        <v>0</v>
      </c>
      <c r="AN131" s="165">
        <v>0</v>
      </c>
      <c r="AO131" s="165">
        <v>0</v>
      </c>
      <c r="AP131" s="165">
        <v>0</v>
      </c>
      <c r="AQ131" s="165">
        <v>0</v>
      </c>
    </row>
    <row r="132" spans="1:43" s="137" customFormat="1" ht="36.75" thickBot="1">
      <c r="A132" s="176">
        <v>74</v>
      </c>
      <c r="B132" s="190" t="s">
        <v>904</v>
      </c>
      <c r="C132" s="206" t="s">
        <v>32</v>
      </c>
      <c r="D132" s="176" t="s">
        <v>133</v>
      </c>
      <c r="E132" s="176" t="s">
        <v>33</v>
      </c>
      <c r="F132" s="176" t="s">
        <v>33</v>
      </c>
      <c r="G132" s="176" t="s">
        <v>33</v>
      </c>
      <c r="H132" s="190">
        <v>0</v>
      </c>
      <c r="I132" s="165">
        <v>0</v>
      </c>
      <c r="J132" s="165">
        <v>0</v>
      </c>
      <c r="K132" s="190">
        <v>0</v>
      </c>
      <c r="L132" s="165">
        <v>0</v>
      </c>
      <c r="M132" s="165">
        <v>0</v>
      </c>
      <c r="N132" s="190">
        <v>25</v>
      </c>
      <c r="O132" s="165">
        <v>0</v>
      </c>
      <c r="P132" s="165">
        <v>0</v>
      </c>
      <c r="Q132" s="190">
        <v>21</v>
      </c>
      <c r="R132" s="165">
        <v>0</v>
      </c>
      <c r="S132" s="165">
        <v>0</v>
      </c>
      <c r="T132" s="212">
        <v>22</v>
      </c>
      <c r="U132" s="165">
        <v>0</v>
      </c>
      <c r="V132" s="165">
        <v>0</v>
      </c>
      <c r="W132" s="190">
        <v>30</v>
      </c>
      <c r="X132" s="165">
        <v>0</v>
      </c>
      <c r="Y132" s="165">
        <v>0</v>
      </c>
      <c r="Z132" s="331">
        <v>9</v>
      </c>
      <c r="AA132" s="165">
        <v>0</v>
      </c>
      <c r="AB132" s="165">
        <v>0</v>
      </c>
      <c r="AC132" s="212">
        <v>10</v>
      </c>
      <c r="AD132" s="165">
        <v>0</v>
      </c>
      <c r="AE132" s="165">
        <v>0</v>
      </c>
      <c r="AF132" s="212">
        <v>2</v>
      </c>
      <c r="AG132" s="165">
        <v>0</v>
      </c>
      <c r="AH132" s="165">
        <v>0</v>
      </c>
      <c r="AI132" s="190">
        <v>19</v>
      </c>
      <c r="AJ132" s="190">
        <v>0</v>
      </c>
      <c r="AK132" s="190">
        <v>0</v>
      </c>
      <c r="AL132" s="239">
        <v>138</v>
      </c>
      <c r="AM132" s="165">
        <v>0</v>
      </c>
      <c r="AN132" s="165">
        <v>0</v>
      </c>
      <c r="AO132" s="165">
        <v>0</v>
      </c>
      <c r="AP132" s="165">
        <v>0</v>
      </c>
      <c r="AQ132" s="165">
        <v>0</v>
      </c>
    </row>
    <row r="133" spans="1:43" s="137" customFormat="1" ht="36.75" thickBot="1">
      <c r="A133" s="176">
        <v>75</v>
      </c>
      <c r="B133" s="190" t="s">
        <v>905</v>
      </c>
      <c r="C133" s="206" t="s">
        <v>32</v>
      </c>
      <c r="D133" s="176" t="s">
        <v>125</v>
      </c>
      <c r="E133" s="176" t="s">
        <v>33</v>
      </c>
      <c r="F133" s="176" t="s">
        <v>33</v>
      </c>
      <c r="G133" s="176" t="s">
        <v>33</v>
      </c>
      <c r="H133" s="190">
        <v>0</v>
      </c>
      <c r="I133" s="165">
        <v>0</v>
      </c>
      <c r="J133" s="165">
        <v>0</v>
      </c>
      <c r="K133" s="190">
        <v>0</v>
      </c>
      <c r="L133" s="165">
        <v>0</v>
      </c>
      <c r="M133" s="165">
        <v>0</v>
      </c>
      <c r="N133" s="212">
        <v>1812</v>
      </c>
      <c r="O133" s="165">
        <v>0</v>
      </c>
      <c r="P133" s="165">
        <v>0</v>
      </c>
      <c r="Q133" s="212">
        <v>1944</v>
      </c>
      <c r="R133" s="165">
        <v>0</v>
      </c>
      <c r="S133" s="165">
        <v>0</v>
      </c>
      <c r="T133" s="212">
        <v>1308</v>
      </c>
      <c r="U133" s="165">
        <v>0</v>
      </c>
      <c r="V133" s="165">
        <v>0</v>
      </c>
      <c r="W133" s="190">
        <v>1364</v>
      </c>
      <c r="X133" s="165">
        <v>0</v>
      </c>
      <c r="Y133" s="165">
        <v>0</v>
      </c>
      <c r="Z133" s="331">
        <v>780</v>
      </c>
      <c r="AA133" s="165">
        <v>0</v>
      </c>
      <c r="AB133" s="165">
        <v>0</v>
      </c>
      <c r="AC133" s="212">
        <v>1099</v>
      </c>
      <c r="AD133" s="165">
        <v>0</v>
      </c>
      <c r="AE133" s="165">
        <v>0</v>
      </c>
      <c r="AF133" s="212">
        <v>637</v>
      </c>
      <c r="AG133" s="165">
        <v>0</v>
      </c>
      <c r="AH133" s="165">
        <v>0</v>
      </c>
      <c r="AI133" s="190">
        <v>2613</v>
      </c>
      <c r="AJ133" s="190">
        <v>0</v>
      </c>
      <c r="AK133" s="190">
        <v>0</v>
      </c>
      <c r="AL133" s="239">
        <v>11557</v>
      </c>
      <c r="AM133" s="165">
        <v>0</v>
      </c>
      <c r="AN133" s="165">
        <v>0</v>
      </c>
      <c r="AO133" s="165">
        <v>0</v>
      </c>
      <c r="AP133" s="165">
        <v>0</v>
      </c>
      <c r="AQ133" s="165">
        <v>0</v>
      </c>
    </row>
    <row r="134" spans="1:43" s="137" customFormat="1" ht="36.75" thickBot="1">
      <c r="A134" s="176">
        <v>76</v>
      </c>
      <c r="B134" s="190" t="s">
        <v>906</v>
      </c>
      <c r="C134" s="206" t="s">
        <v>32</v>
      </c>
      <c r="D134" s="176" t="s">
        <v>133</v>
      </c>
      <c r="E134" s="176" t="s">
        <v>33</v>
      </c>
      <c r="F134" s="176" t="s">
        <v>33</v>
      </c>
      <c r="G134" s="176" t="s">
        <v>33</v>
      </c>
      <c r="H134" s="190">
        <v>0</v>
      </c>
      <c r="I134" s="165">
        <v>0</v>
      </c>
      <c r="J134" s="165">
        <v>0</v>
      </c>
      <c r="K134" s="190">
        <v>0</v>
      </c>
      <c r="L134" s="165">
        <v>0</v>
      </c>
      <c r="M134" s="165">
        <v>0</v>
      </c>
      <c r="N134" s="190">
        <v>0</v>
      </c>
      <c r="O134" s="165">
        <v>0</v>
      </c>
      <c r="P134" s="165">
        <v>0</v>
      </c>
      <c r="Q134" s="190">
        <v>0</v>
      </c>
      <c r="R134" s="165">
        <v>0</v>
      </c>
      <c r="S134" s="165">
        <v>0</v>
      </c>
      <c r="T134" s="212">
        <v>2</v>
      </c>
      <c r="U134" s="165">
        <v>0</v>
      </c>
      <c r="V134" s="165">
        <v>0</v>
      </c>
      <c r="W134" s="190">
        <v>0</v>
      </c>
      <c r="X134" s="165">
        <v>0</v>
      </c>
      <c r="Y134" s="165">
        <v>0</v>
      </c>
      <c r="Z134" s="331">
        <v>0</v>
      </c>
      <c r="AA134" s="165">
        <v>0</v>
      </c>
      <c r="AB134" s="165">
        <v>0</v>
      </c>
      <c r="AC134" s="212">
        <v>0</v>
      </c>
      <c r="AD134" s="165">
        <v>0</v>
      </c>
      <c r="AE134" s="165">
        <v>0</v>
      </c>
      <c r="AF134" s="212">
        <v>0</v>
      </c>
      <c r="AG134" s="165">
        <v>0</v>
      </c>
      <c r="AH134" s="165">
        <v>0</v>
      </c>
      <c r="AI134" s="190">
        <v>0</v>
      </c>
      <c r="AJ134" s="190">
        <v>0</v>
      </c>
      <c r="AK134" s="190">
        <v>0</v>
      </c>
      <c r="AL134" s="239">
        <v>2</v>
      </c>
      <c r="AM134" s="165">
        <v>0</v>
      </c>
      <c r="AN134" s="165">
        <v>0</v>
      </c>
      <c r="AO134" s="165">
        <v>0</v>
      </c>
      <c r="AP134" s="165">
        <v>0</v>
      </c>
      <c r="AQ134" s="165">
        <v>0</v>
      </c>
    </row>
    <row r="135" spans="1:43" s="137" customFormat="1" ht="36.75" thickBot="1">
      <c r="A135" s="176">
        <v>77</v>
      </c>
      <c r="B135" s="190" t="s">
        <v>907</v>
      </c>
      <c r="C135" s="206" t="s">
        <v>32</v>
      </c>
      <c r="D135" s="176" t="s">
        <v>125</v>
      </c>
      <c r="E135" s="176" t="s">
        <v>33</v>
      </c>
      <c r="F135" s="176" t="s">
        <v>33</v>
      </c>
      <c r="G135" s="176" t="s">
        <v>33</v>
      </c>
      <c r="H135" s="190">
        <v>0</v>
      </c>
      <c r="I135" s="165">
        <v>0</v>
      </c>
      <c r="J135" s="165">
        <v>0</v>
      </c>
      <c r="K135" s="190">
        <v>0</v>
      </c>
      <c r="L135" s="165">
        <v>0</v>
      </c>
      <c r="M135" s="165">
        <v>0</v>
      </c>
      <c r="N135" s="212">
        <v>2292747</v>
      </c>
      <c r="O135" s="165">
        <v>0</v>
      </c>
      <c r="P135" s="165">
        <v>0</v>
      </c>
      <c r="Q135" s="212">
        <v>1633475</v>
      </c>
      <c r="R135" s="165">
        <v>0</v>
      </c>
      <c r="S135" s="165">
        <v>0</v>
      </c>
      <c r="T135" s="212">
        <v>1349351</v>
      </c>
      <c r="U135" s="165">
        <v>0</v>
      </c>
      <c r="V135" s="165">
        <v>0</v>
      </c>
      <c r="W135" s="212">
        <v>1051421</v>
      </c>
      <c r="X135" s="165">
        <v>0</v>
      </c>
      <c r="Y135" s="165">
        <v>0</v>
      </c>
      <c r="Z135" s="212">
        <v>1965093</v>
      </c>
      <c r="AA135" s="165">
        <v>0</v>
      </c>
      <c r="AB135" s="165">
        <v>0</v>
      </c>
      <c r="AC135" s="212">
        <v>1315077</v>
      </c>
      <c r="AD135" s="165">
        <v>0</v>
      </c>
      <c r="AE135" s="165">
        <v>0</v>
      </c>
      <c r="AF135" s="212">
        <v>413535</v>
      </c>
      <c r="AG135" s="165">
        <v>0</v>
      </c>
      <c r="AH135" s="165">
        <v>0</v>
      </c>
      <c r="AI135" s="190">
        <v>621371</v>
      </c>
      <c r="AJ135" s="190">
        <v>0</v>
      </c>
      <c r="AK135" s="190">
        <v>0</v>
      </c>
      <c r="AL135" s="239">
        <v>10642070</v>
      </c>
      <c r="AM135" s="165">
        <v>0</v>
      </c>
      <c r="AN135" s="165">
        <v>0</v>
      </c>
      <c r="AO135" s="165">
        <v>0</v>
      </c>
      <c r="AP135" s="165">
        <v>0</v>
      </c>
      <c r="AQ135" s="165">
        <v>0</v>
      </c>
    </row>
    <row r="136" spans="1:43" s="137" customFormat="1" ht="36.75" thickBot="1">
      <c r="A136" s="176">
        <v>78</v>
      </c>
      <c r="B136" s="190" t="s">
        <v>908</v>
      </c>
      <c r="C136" s="206" t="s">
        <v>32</v>
      </c>
      <c r="D136" s="176" t="s">
        <v>133</v>
      </c>
      <c r="E136" s="176" t="s">
        <v>33</v>
      </c>
      <c r="F136" s="176" t="s">
        <v>33</v>
      </c>
      <c r="G136" s="176" t="s">
        <v>33</v>
      </c>
      <c r="H136" s="190">
        <v>0</v>
      </c>
      <c r="I136" s="165">
        <v>0</v>
      </c>
      <c r="J136" s="165">
        <v>0</v>
      </c>
      <c r="K136" s="190">
        <v>0</v>
      </c>
      <c r="L136" s="165">
        <v>0</v>
      </c>
      <c r="M136" s="165">
        <v>0</v>
      </c>
      <c r="N136" s="190">
        <v>1</v>
      </c>
      <c r="O136" s="165">
        <v>0</v>
      </c>
      <c r="P136" s="165">
        <v>0</v>
      </c>
      <c r="Q136" s="190">
        <v>0</v>
      </c>
      <c r="R136" s="165">
        <v>0</v>
      </c>
      <c r="S136" s="165">
        <v>0</v>
      </c>
      <c r="T136" s="212">
        <v>2</v>
      </c>
      <c r="U136" s="165">
        <v>0</v>
      </c>
      <c r="V136" s="165">
        <v>0</v>
      </c>
      <c r="W136" s="190">
        <v>1</v>
      </c>
      <c r="X136" s="165">
        <v>0</v>
      </c>
      <c r="Y136" s="165">
        <v>0</v>
      </c>
      <c r="Z136" s="331">
        <v>1</v>
      </c>
      <c r="AA136" s="165">
        <v>0</v>
      </c>
      <c r="AB136" s="165">
        <v>0</v>
      </c>
      <c r="AC136" s="212">
        <v>1</v>
      </c>
      <c r="AD136" s="165">
        <v>0</v>
      </c>
      <c r="AE136" s="165">
        <v>0</v>
      </c>
      <c r="AF136" s="212">
        <v>1</v>
      </c>
      <c r="AG136" s="165">
        <v>0</v>
      </c>
      <c r="AH136" s="165">
        <v>0</v>
      </c>
      <c r="AI136" s="190">
        <v>2</v>
      </c>
      <c r="AJ136" s="190">
        <v>0</v>
      </c>
      <c r="AK136" s="190">
        <v>0</v>
      </c>
      <c r="AL136" s="239">
        <v>9</v>
      </c>
      <c r="AM136" s="165">
        <v>0</v>
      </c>
      <c r="AN136" s="165">
        <v>0</v>
      </c>
      <c r="AO136" s="165">
        <v>0</v>
      </c>
      <c r="AP136" s="165">
        <v>0</v>
      </c>
      <c r="AQ136" s="165">
        <v>0</v>
      </c>
    </row>
    <row r="137" spans="1:43" s="137" customFormat="1" ht="39" thickBot="1">
      <c r="A137" s="176">
        <v>79</v>
      </c>
      <c r="B137" s="190" t="s">
        <v>909</v>
      </c>
      <c r="C137" s="206" t="s">
        <v>32</v>
      </c>
      <c r="D137" s="176" t="s">
        <v>133</v>
      </c>
      <c r="E137" s="176" t="s">
        <v>33</v>
      </c>
      <c r="F137" s="176" t="s">
        <v>33</v>
      </c>
      <c r="G137" s="176" t="s">
        <v>33</v>
      </c>
      <c r="H137" s="190">
        <v>0</v>
      </c>
      <c r="I137" s="165">
        <v>0</v>
      </c>
      <c r="J137" s="165">
        <v>0</v>
      </c>
      <c r="K137" s="190">
        <v>0</v>
      </c>
      <c r="L137" s="165">
        <v>0</v>
      </c>
      <c r="M137" s="165">
        <v>0</v>
      </c>
      <c r="N137" s="190">
        <v>39</v>
      </c>
      <c r="O137" s="165">
        <v>0</v>
      </c>
      <c r="P137" s="165">
        <v>0</v>
      </c>
      <c r="Q137" s="190">
        <v>91</v>
      </c>
      <c r="R137" s="165">
        <v>0</v>
      </c>
      <c r="S137" s="165">
        <v>0</v>
      </c>
      <c r="T137" s="212">
        <v>41</v>
      </c>
      <c r="U137" s="165">
        <v>0</v>
      </c>
      <c r="V137" s="165">
        <v>0</v>
      </c>
      <c r="W137" s="190">
        <v>36</v>
      </c>
      <c r="X137" s="165">
        <v>0</v>
      </c>
      <c r="Y137" s="165">
        <v>0</v>
      </c>
      <c r="Z137" s="331">
        <v>41</v>
      </c>
      <c r="AA137" s="165">
        <v>0</v>
      </c>
      <c r="AB137" s="165">
        <v>0</v>
      </c>
      <c r="AC137" s="212">
        <v>80</v>
      </c>
      <c r="AD137" s="165">
        <v>0</v>
      </c>
      <c r="AE137" s="165">
        <v>0</v>
      </c>
      <c r="AF137" s="212">
        <v>72</v>
      </c>
      <c r="AG137" s="165">
        <v>0</v>
      </c>
      <c r="AH137" s="165">
        <v>0</v>
      </c>
      <c r="AI137" s="190">
        <v>90</v>
      </c>
      <c r="AJ137" s="190">
        <v>0</v>
      </c>
      <c r="AK137" s="190">
        <v>0</v>
      </c>
      <c r="AL137" s="239">
        <v>490</v>
      </c>
      <c r="AM137" s="165">
        <v>0</v>
      </c>
      <c r="AN137" s="165">
        <v>0</v>
      </c>
      <c r="AO137" s="165">
        <v>0</v>
      </c>
      <c r="AP137" s="165">
        <v>0</v>
      </c>
      <c r="AQ137" s="165">
        <v>0</v>
      </c>
    </row>
    <row r="138" spans="1:43" ht="21.75" customHeight="1">
      <c r="A138" s="575" t="s">
        <v>828</v>
      </c>
      <c r="B138" s="575"/>
      <c r="C138" s="575"/>
      <c r="D138" s="575"/>
      <c r="E138" s="575"/>
      <c r="F138" s="575"/>
      <c r="G138" s="575"/>
      <c r="H138" s="575"/>
      <c r="I138" s="575"/>
      <c r="J138" s="575"/>
      <c r="K138" s="575"/>
      <c r="L138" s="575"/>
      <c r="M138" s="575"/>
      <c r="N138" s="575"/>
      <c r="O138" s="575"/>
      <c r="P138" s="575"/>
      <c r="Q138" s="575"/>
      <c r="R138" s="575"/>
      <c r="S138" s="575"/>
      <c r="T138" s="575"/>
      <c r="U138" s="575"/>
      <c r="V138" s="575"/>
      <c r="W138" s="575"/>
      <c r="X138" s="575"/>
      <c r="Y138" s="575"/>
      <c r="Z138" s="575"/>
      <c r="AA138" s="575"/>
      <c r="AB138" s="575"/>
      <c r="AC138" s="575"/>
      <c r="AD138" s="575"/>
      <c r="AE138" s="575"/>
      <c r="AF138" s="575"/>
      <c r="AG138" s="575"/>
      <c r="AH138" s="575"/>
      <c r="AI138" s="575"/>
      <c r="AJ138" s="575"/>
      <c r="AK138" s="575"/>
      <c r="AL138" s="575"/>
      <c r="AM138" s="575"/>
      <c r="AN138" s="575"/>
      <c r="AO138" s="575"/>
      <c r="AP138" s="575"/>
      <c r="AQ138" s="575"/>
    </row>
  </sheetData>
  <mergeCells count="230">
    <mergeCell ref="A1:AQ1"/>
    <mergeCell ref="A2:AQ2"/>
    <mergeCell ref="B4:L4"/>
    <mergeCell ref="B5:L5"/>
    <mergeCell ref="E7:G7"/>
    <mergeCell ref="H7:J7"/>
    <mergeCell ref="K7:M7"/>
    <mergeCell ref="N7:P7"/>
    <mergeCell ref="Q7:S7"/>
    <mergeCell ref="T7:V7"/>
    <mergeCell ref="B17:L17"/>
    <mergeCell ref="E19:G19"/>
    <mergeCell ref="H19:J19"/>
    <mergeCell ref="K19:M19"/>
    <mergeCell ref="N19:P19"/>
    <mergeCell ref="Q19:S19"/>
    <mergeCell ref="AO7:AQ7"/>
    <mergeCell ref="E8:G8"/>
    <mergeCell ref="H8:AK8"/>
    <mergeCell ref="AL8:AN8"/>
    <mergeCell ref="AO8:AQ8"/>
    <mergeCell ref="B16:L16"/>
    <mergeCell ref="W7:Y7"/>
    <mergeCell ref="Z7:AB7"/>
    <mergeCell ref="AC7:AE7"/>
    <mergeCell ref="AF7:AH7"/>
    <mergeCell ref="AI7:AK7"/>
    <mergeCell ref="AL7:AN7"/>
    <mergeCell ref="B25:L25"/>
    <mergeCell ref="B26:L26"/>
    <mergeCell ref="E28:G28"/>
    <mergeCell ref="H28:J28"/>
    <mergeCell ref="K28:M28"/>
    <mergeCell ref="N28:P28"/>
    <mergeCell ref="AL19:AN19"/>
    <mergeCell ref="AO19:AQ19"/>
    <mergeCell ref="E20:G20"/>
    <mergeCell ref="H20:AK20"/>
    <mergeCell ref="AL20:AN20"/>
    <mergeCell ref="AO20:AQ20"/>
    <mergeCell ref="T19:V19"/>
    <mergeCell ref="W19:Y19"/>
    <mergeCell ref="Z19:AB19"/>
    <mergeCell ref="AC19:AE19"/>
    <mergeCell ref="AF19:AH19"/>
    <mergeCell ref="AI19:AK19"/>
    <mergeCell ref="B34:L34"/>
    <mergeCell ref="B35:L35"/>
    <mergeCell ref="E37:G37"/>
    <mergeCell ref="H37:J37"/>
    <mergeCell ref="K37:M37"/>
    <mergeCell ref="N37:P37"/>
    <mergeCell ref="AI28:AK28"/>
    <mergeCell ref="AL28:AN28"/>
    <mergeCell ref="AO28:AQ28"/>
    <mergeCell ref="E29:G29"/>
    <mergeCell ref="H29:AK29"/>
    <mergeCell ref="AL29:AN29"/>
    <mergeCell ref="AO29:AQ29"/>
    <mergeCell ref="Q28:S28"/>
    <mergeCell ref="T28:V28"/>
    <mergeCell ref="W28:Y28"/>
    <mergeCell ref="Z28:AB28"/>
    <mergeCell ref="AC28:AE28"/>
    <mergeCell ref="AF28:AH28"/>
    <mergeCell ref="B45:L45"/>
    <mergeCell ref="B46:L46"/>
    <mergeCell ref="E48:G48"/>
    <mergeCell ref="H48:J48"/>
    <mergeCell ref="K48:M48"/>
    <mergeCell ref="N48:P48"/>
    <mergeCell ref="AI37:AK37"/>
    <mergeCell ref="AL37:AN37"/>
    <mergeCell ref="AO37:AQ37"/>
    <mergeCell ref="E38:G38"/>
    <mergeCell ref="H38:AK38"/>
    <mergeCell ref="AL38:AN38"/>
    <mergeCell ref="AO38:AQ38"/>
    <mergeCell ref="Q37:S37"/>
    <mergeCell ref="T37:V37"/>
    <mergeCell ref="W37:Y37"/>
    <mergeCell ref="Z37:AB37"/>
    <mergeCell ref="AC37:AE37"/>
    <mergeCell ref="AF37:AH37"/>
    <mergeCell ref="B54:L54"/>
    <mergeCell ref="B55:L55"/>
    <mergeCell ref="E57:G57"/>
    <mergeCell ref="H57:J57"/>
    <mergeCell ref="K57:M57"/>
    <mergeCell ref="N57:P57"/>
    <mergeCell ref="AI48:AK48"/>
    <mergeCell ref="AL48:AN48"/>
    <mergeCell ref="AO48:AQ48"/>
    <mergeCell ref="E49:G49"/>
    <mergeCell ref="H49:AK49"/>
    <mergeCell ref="AL49:AN49"/>
    <mergeCell ref="AO49:AQ49"/>
    <mergeCell ref="Q48:S48"/>
    <mergeCell ref="T48:V48"/>
    <mergeCell ref="W48:Y48"/>
    <mergeCell ref="Z48:AB48"/>
    <mergeCell ref="AC48:AE48"/>
    <mergeCell ref="AF48:AH48"/>
    <mergeCell ref="B63:L63"/>
    <mergeCell ref="B64:L64"/>
    <mergeCell ref="E66:G66"/>
    <mergeCell ref="H66:J66"/>
    <mergeCell ref="K66:M66"/>
    <mergeCell ref="N66:P66"/>
    <mergeCell ref="AI57:AK57"/>
    <mergeCell ref="AL57:AN57"/>
    <mergeCell ref="AO57:AQ57"/>
    <mergeCell ref="E58:G58"/>
    <mergeCell ref="H58:AK58"/>
    <mergeCell ref="AL58:AN58"/>
    <mergeCell ref="AO58:AQ58"/>
    <mergeCell ref="Q57:S57"/>
    <mergeCell ref="T57:V57"/>
    <mergeCell ref="W57:Y57"/>
    <mergeCell ref="Z57:AB57"/>
    <mergeCell ref="AC57:AE57"/>
    <mergeCell ref="AF57:AH57"/>
    <mergeCell ref="B73:L73"/>
    <mergeCell ref="B74:L74"/>
    <mergeCell ref="E76:G76"/>
    <mergeCell ref="H76:J76"/>
    <mergeCell ref="K76:M76"/>
    <mergeCell ref="N76:P76"/>
    <mergeCell ref="AI66:AK66"/>
    <mergeCell ref="AL66:AN66"/>
    <mergeCell ref="AO66:AQ66"/>
    <mergeCell ref="E67:G67"/>
    <mergeCell ref="H67:AK67"/>
    <mergeCell ref="AL67:AN67"/>
    <mergeCell ref="AO67:AQ67"/>
    <mergeCell ref="Q66:S66"/>
    <mergeCell ref="T66:V66"/>
    <mergeCell ref="W66:Y66"/>
    <mergeCell ref="Z66:AB66"/>
    <mergeCell ref="AC66:AE66"/>
    <mergeCell ref="AF66:AH66"/>
    <mergeCell ref="B82:L82"/>
    <mergeCell ref="B83:L83"/>
    <mergeCell ref="E85:G85"/>
    <mergeCell ref="H85:J85"/>
    <mergeCell ref="K85:M85"/>
    <mergeCell ref="N85:P85"/>
    <mergeCell ref="AI76:AK76"/>
    <mergeCell ref="AL76:AN76"/>
    <mergeCell ref="AO76:AQ76"/>
    <mergeCell ref="E77:G77"/>
    <mergeCell ref="H77:AK77"/>
    <mergeCell ref="AL77:AN77"/>
    <mergeCell ref="AO77:AQ77"/>
    <mergeCell ref="Q76:S76"/>
    <mergeCell ref="T76:V76"/>
    <mergeCell ref="W76:Y76"/>
    <mergeCell ref="Z76:AB76"/>
    <mergeCell ref="AC76:AE76"/>
    <mergeCell ref="AF76:AH76"/>
    <mergeCell ref="B97:L97"/>
    <mergeCell ref="B98:L98"/>
    <mergeCell ref="E100:G100"/>
    <mergeCell ref="H100:J100"/>
    <mergeCell ref="K100:M100"/>
    <mergeCell ref="N100:P100"/>
    <mergeCell ref="AI85:AK85"/>
    <mergeCell ref="AL85:AN85"/>
    <mergeCell ref="AO85:AQ85"/>
    <mergeCell ref="E86:G86"/>
    <mergeCell ref="H86:AK86"/>
    <mergeCell ref="AL86:AN86"/>
    <mergeCell ref="AO86:AQ86"/>
    <mergeCell ref="Q85:S85"/>
    <mergeCell ref="T85:V85"/>
    <mergeCell ref="W85:Y85"/>
    <mergeCell ref="Z85:AB85"/>
    <mergeCell ref="AC85:AE85"/>
    <mergeCell ref="AF85:AH85"/>
    <mergeCell ref="B108:L108"/>
    <mergeCell ref="B109:L109"/>
    <mergeCell ref="E111:G111"/>
    <mergeCell ref="H111:J111"/>
    <mergeCell ref="K111:M111"/>
    <mergeCell ref="N111:P111"/>
    <mergeCell ref="AI100:AK100"/>
    <mergeCell ref="AL100:AN100"/>
    <mergeCell ref="AO100:AQ100"/>
    <mergeCell ref="E101:G101"/>
    <mergeCell ref="H101:AK101"/>
    <mergeCell ref="AL101:AN101"/>
    <mergeCell ref="AO101:AQ101"/>
    <mergeCell ref="Q100:S100"/>
    <mergeCell ref="T100:V100"/>
    <mergeCell ref="W100:Y100"/>
    <mergeCell ref="Z100:AB100"/>
    <mergeCell ref="AC100:AE100"/>
    <mergeCell ref="AF100:AH100"/>
    <mergeCell ref="B122:L122"/>
    <mergeCell ref="E124:G124"/>
    <mergeCell ref="H124:J124"/>
    <mergeCell ref="K124:M124"/>
    <mergeCell ref="N124:P124"/>
    <mergeCell ref="Q124:S124"/>
    <mergeCell ref="AI111:AK111"/>
    <mergeCell ref="AL111:AN111"/>
    <mergeCell ref="AO111:AQ111"/>
    <mergeCell ref="E112:G112"/>
    <mergeCell ref="H112:AK112"/>
    <mergeCell ref="AL112:AN112"/>
    <mergeCell ref="AO112:AQ112"/>
    <mergeCell ref="Q111:S111"/>
    <mergeCell ref="T111:V111"/>
    <mergeCell ref="W111:Y111"/>
    <mergeCell ref="Z111:AB111"/>
    <mergeCell ref="AC111:AE111"/>
    <mergeCell ref="AF111:AH111"/>
    <mergeCell ref="A138:AQ138"/>
    <mergeCell ref="AL124:AN124"/>
    <mergeCell ref="AO124:AQ124"/>
    <mergeCell ref="E125:G125"/>
    <mergeCell ref="H125:AK125"/>
    <mergeCell ref="AL125:AN125"/>
    <mergeCell ref="AO125:AQ125"/>
    <mergeCell ref="T124:V124"/>
    <mergeCell ref="W124:Y124"/>
    <mergeCell ref="Z124:AB124"/>
    <mergeCell ref="AC124:AE124"/>
    <mergeCell ref="AF124:AH124"/>
    <mergeCell ref="AI124:AK124"/>
  </mergeCells>
  <pageMargins left="0.28999999999999998" right="0.23622047244094491" top="0.74803149606299213" bottom="0.74803149606299213" header="0.31496062992125984" footer="0.31496062992125984"/>
  <pageSetup paperSize="8" scale="48" fitToHeight="0" orientation="landscape" cellComments="asDisplayed" r:id="rId1"/>
  <headerFooter>
    <oddFooter>&amp;C&amp;P</oddFooter>
  </headerFooter>
  <rowBreaks count="3" manualBreakCount="3">
    <brk id="44" max="42" man="1"/>
    <brk id="81" max="42" man="1"/>
    <brk id="107" max="4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948B-5068-43D5-A548-BE09B7B9E3E7}">
  <sheetPr>
    <pageSetUpPr fitToPage="1"/>
  </sheetPr>
  <dimension ref="A1:BY57"/>
  <sheetViews>
    <sheetView view="pageBreakPreview" zoomScale="80" zoomScaleNormal="100" zoomScaleSheetLayoutView="80" workbookViewId="0">
      <pane xSplit="4" ySplit="8" topLeftCell="AN9" activePane="bottomRight" state="frozen"/>
      <selection pane="topRight" activeCell="E1" sqref="E1"/>
      <selection pane="bottomLeft" activeCell="A9" sqref="A9"/>
      <selection pane="bottomRight" activeCell="BI9" sqref="BI9"/>
    </sheetView>
  </sheetViews>
  <sheetFormatPr defaultColWidth="9.140625" defaultRowHeight="15.75"/>
  <cols>
    <col min="1" max="1" width="19.7109375" style="332" customWidth="1"/>
    <col min="2" max="2" width="11" style="333" customWidth="1"/>
    <col min="3" max="3" width="8.42578125" style="5" customWidth="1"/>
    <col min="4" max="4" width="32" style="332" customWidth="1"/>
    <col min="5" max="5" width="9.85546875" style="8" customWidth="1"/>
    <col min="6" max="6" width="8.42578125" style="5" customWidth="1"/>
    <col min="7" max="7" width="9.5703125" style="8" customWidth="1"/>
    <col min="8" max="8" width="5.7109375" style="8" hidden="1" customWidth="1"/>
    <col min="9" max="9" width="6.42578125" style="8" hidden="1" customWidth="1"/>
    <col min="10" max="10" width="9.85546875" style="7" hidden="1" customWidth="1"/>
    <col min="11" max="11" width="7.28515625" style="8" customWidth="1"/>
    <col min="12" max="12" width="7.7109375" style="8" customWidth="1"/>
    <col min="13" max="13" width="13.85546875" style="245" customWidth="1"/>
    <col min="14" max="15" width="6.5703125" style="7" hidden="1" customWidth="1"/>
    <col min="16" max="16" width="9.5703125" style="334" customWidth="1"/>
    <col min="17" max="18" width="6.5703125" style="7" hidden="1" customWidth="1"/>
    <col min="19" max="19" width="7" style="335" customWidth="1"/>
    <col min="20" max="20" width="7.42578125" style="335" hidden="1" customWidth="1"/>
    <col min="21" max="21" width="7.140625" style="335" hidden="1" customWidth="1"/>
    <col min="22" max="22" width="7.5703125" style="257" customWidth="1"/>
    <col min="23" max="23" width="7.42578125" style="335" hidden="1" customWidth="1"/>
    <col min="24" max="24" width="7.85546875" style="335" hidden="1" customWidth="1"/>
    <col min="25" max="25" width="7.5703125" style="257" customWidth="1"/>
    <col min="26" max="26" width="5.85546875" style="335" hidden="1" customWidth="1"/>
    <col min="27" max="27" width="6.28515625" style="335" hidden="1" customWidth="1"/>
    <col min="28" max="28" width="14" style="7" customWidth="1"/>
    <col min="29" max="29" width="6.140625" style="335" hidden="1" customWidth="1"/>
    <col min="30" max="30" width="7.28515625" style="335" hidden="1" customWidth="1"/>
    <col min="31" max="31" width="14.28515625" style="7" customWidth="1"/>
    <col min="32" max="32" width="7.5703125" style="7" hidden="1" customWidth="1"/>
    <col min="33" max="33" width="8" style="7" hidden="1" customWidth="1"/>
    <col min="34" max="34" width="13.85546875" style="257" customWidth="1"/>
    <col min="35" max="36" width="5.7109375" style="7" hidden="1" customWidth="1"/>
    <col min="37" max="37" width="13.28515625" style="257" customWidth="1"/>
    <col min="38" max="38" width="6.5703125" style="257" hidden="1" customWidth="1"/>
    <col min="39" max="39" width="9.140625" style="257" hidden="1" customWidth="1"/>
    <col min="40" max="40" width="14.42578125" style="257" customWidth="1"/>
    <col min="41" max="42" width="5.85546875" style="257" hidden="1" customWidth="1"/>
    <col min="43" max="43" width="11.140625" style="257" customWidth="1"/>
    <col min="44" max="44" width="7.42578125" style="257" hidden="1" customWidth="1"/>
    <col min="45" max="45" width="8.42578125" style="257" hidden="1" customWidth="1"/>
    <col min="46" max="46" width="15.5703125" style="257" customWidth="1"/>
    <col min="47" max="48" width="5.85546875" style="257" hidden="1" customWidth="1"/>
    <col min="49" max="49" width="12.7109375" style="257" customWidth="1"/>
    <col min="50" max="50" width="8" style="257" hidden="1" customWidth="1"/>
    <col min="51" max="51" width="8.5703125" style="257" hidden="1" customWidth="1"/>
    <col min="52" max="52" width="14.28515625" style="257" customWidth="1"/>
    <col min="53" max="54" width="6.28515625" style="257" hidden="1" customWidth="1"/>
    <col min="55" max="55" width="11.28515625" style="257" customWidth="1"/>
    <col min="56" max="56" width="7.42578125" style="257" hidden="1" customWidth="1"/>
    <col min="57" max="57" width="7" style="257" hidden="1" customWidth="1"/>
    <col min="58" max="58" width="14.42578125" style="257" customWidth="1"/>
    <col min="59" max="59" width="6.28515625" style="257" hidden="1" customWidth="1"/>
    <col min="60" max="60" width="6.140625" style="257" hidden="1" customWidth="1"/>
    <col min="61" max="61" width="10.7109375" style="257" customWidth="1"/>
    <col min="62" max="63" width="6.7109375" style="257" hidden="1" customWidth="1"/>
    <col min="64" max="64" width="12.140625" style="257" customWidth="1"/>
    <col min="65" max="66" width="6" style="257" hidden="1" customWidth="1"/>
    <col min="67" max="67" width="11" style="257" customWidth="1"/>
    <col min="68" max="69" width="7.7109375" style="33" customWidth="1"/>
    <col min="70" max="70" width="14.7109375" style="33" customWidth="1"/>
    <col min="71" max="72" width="7.7109375" style="33" customWidth="1"/>
    <col min="73" max="73" width="13.7109375" style="33" customWidth="1"/>
    <col min="74" max="74" width="51.140625" style="7" customWidth="1"/>
    <col min="75" max="75" width="10.5703125" style="16" bestFit="1" customWidth="1"/>
    <col min="76" max="16384" width="9.140625" style="7"/>
  </cols>
  <sheetData>
    <row r="1" spans="1:76" s="3" customFormat="1" ht="18.75">
      <c r="A1" s="643" t="s">
        <v>463</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c r="AW1" s="643"/>
      <c r="AX1" s="643"/>
      <c r="AY1" s="643"/>
      <c r="AZ1" s="643"/>
      <c r="BA1" s="643"/>
      <c r="BB1" s="643"/>
      <c r="BC1" s="643"/>
      <c r="BD1" s="643"/>
      <c r="BE1" s="643"/>
      <c r="BF1" s="643"/>
      <c r="BG1" s="643"/>
      <c r="BH1" s="643"/>
      <c r="BI1" s="643"/>
      <c r="BJ1" s="643"/>
      <c r="BK1" s="643"/>
      <c r="BL1" s="643"/>
      <c r="BM1" s="643"/>
      <c r="BN1" s="643"/>
      <c r="BO1" s="643"/>
      <c r="BP1" s="643"/>
      <c r="BQ1" s="643"/>
      <c r="BR1" s="643"/>
      <c r="BS1" s="643"/>
      <c r="BT1" s="643"/>
      <c r="BU1" s="643"/>
      <c r="BV1" s="643"/>
      <c r="BW1" s="55"/>
    </row>
    <row r="2" spans="1:76" s="3" customFormat="1" ht="18.75">
      <c r="A2" s="643" t="s">
        <v>464</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c r="AW2" s="643"/>
      <c r="AX2" s="643"/>
      <c r="AY2" s="643"/>
      <c r="AZ2" s="643"/>
      <c r="BA2" s="643"/>
      <c r="BB2" s="643"/>
      <c r="BC2" s="643"/>
      <c r="BD2" s="643"/>
      <c r="BE2" s="643"/>
      <c r="BF2" s="643"/>
      <c r="BG2" s="643"/>
      <c r="BH2" s="643"/>
      <c r="BI2" s="643"/>
      <c r="BJ2" s="643"/>
      <c r="BK2" s="643"/>
      <c r="BL2" s="643"/>
      <c r="BM2" s="643"/>
      <c r="BN2" s="643"/>
      <c r="BO2" s="643"/>
      <c r="BP2" s="643"/>
      <c r="BQ2" s="643"/>
      <c r="BR2" s="643"/>
      <c r="BS2" s="643"/>
      <c r="BT2" s="643"/>
      <c r="BU2" s="643"/>
      <c r="BV2" s="643"/>
      <c r="BW2" s="55"/>
    </row>
    <row r="4" spans="1:76" ht="16.5" thickBot="1"/>
    <row r="5" spans="1:76" ht="27.75" customHeight="1" thickBot="1">
      <c r="A5" s="644"/>
      <c r="B5" s="645"/>
      <c r="C5" s="645"/>
      <c r="D5" s="645"/>
      <c r="E5" s="645"/>
      <c r="F5" s="645"/>
      <c r="G5" s="645"/>
      <c r="H5" s="645"/>
      <c r="I5" s="645"/>
      <c r="J5" s="645"/>
      <c r="K5" s="645"/>
      <c r="L5" s="645"/>
      <c r="M5" s="645"/>
      <c r="N5" s="646" t="s">
        <v>465</v>
      </c>
      <c r="O5" s="647"/>
      <c r="P5" s="647"/>
      <c r="Q5" s="647"/>
      <c r="R5" s="647"/>
      <c r="S5" s="647"/>
      <c r="T5" s="647"/>
      <c r="U5" s="647"/>
      <c r="V5" s="647"/>
      <c r="W5" s="647"/>
      <c r="X5" s="647"/>
      <c r="Y5" s="647"/>
      <c r="Z5" s="648"/>
      <c r="AA5" s="648"/>
      <c r="AB5" s="648"/>
      <c r="AC5" s="648"/>
      <c r="AD5" s="648"/>
      <c r="AE5" s="648"/>
      <c r="AF5" s="647"/>
      <c r="AG5" s="647"/>
      <c r="AH5" s="647"/>
      <c r="AI5" s="647"/>
      <c r="AJ5" s="647"/>
      <c r="AK5" s="647"/>
      <c r="AL5" s="647"/>
      <c r="AM5" s="647"/>
      <c r="AN5" s="647"/>
      <c r="AO5" s="647"/>
      <c r="AP5" s="647"/>
      <c r="AQ5" s="647"/>
      <c r="AR5" s="647"/>
      <c r="AS5" s="647"/>
      <c r="AT5" s="647"/>
      <c r="AU5" s="647"/>
      <c r="AV5" s="647"/>
      <c r="AW5" s="647"/>
      <c r="AX5" s="647"/>
      <c r="AY5" s="647"/>
      <c r="AZ5" s="647"/>
      <c r="BA5" s="647"/>
      <c r="BB5" s="647"/>
      <c r="BC5" s="647"/>
      <c r="BD5" s="648"/>
      <c r="BE5" s="648"/>
      <c r="BF5" s="648"/>
      <c r="BG5" s="648"/>
      <c r="BH5" s="648"/>
      <c r="BI5" s="648"/>
      <c r="BJ5" s="648"/>
      <c r="BK5" s="648"/>
      <c r="BL5" s="648"/>
      <c r="BM5" s="648"/>
      <c r="BN5" s="648"/>
      <c r="BO5" s="648"/>
      <c r="BP5" s="648"/>
      <c r="BQ5" s="648"/>
      <c r="BR5" s="648"/>
      <c r="BS5" s="648"/>
      <c r="BT5" s="648"/>
      <c r="BU5" s="648"/>
      <c r="BV5" s="649"/>
    </row>
    <row r="6" spans="1:76" s="58" customFormat="1" ht="42.75" customHeight="1" thickBot="1">
      <c r="A6" s="336" t="s">
        <v>1</v>
      </c>
      <c r="B6" s="337" t="s">
        <v>466</v>
      </c>
      <c r="C6" s="338" t="s">
        <v>7</v>
      </c>
      <c r="D6" s="336" t="s">
        <v>467</v>
      </c>
      <c r="E6" s="337" t="s">
        <v>9</v>
      </c>
      <c r="F6" s="337" t="s">
        <v>10</v>
      </c>
      <c r="G6" s="337" t="s">
        <v>11</v>
      </c>
      <c r="H6" s="650" t="s">
        <v>468</v>
      </c>
      <c r="I6" s="651"/>
      <c r="J6" s="652"/>
      <c r="K6" s="653" t="s">
        <v>469</v>
      </c>
      <c r="L6" s="654"/>
      <c r="M6" s="654"/>
      <c r="N6" s="650" t="s">
        <v>13</v>
      </c>
      <c r="O6" s="651"/>
      <c r="P6" s="651"/>
      <c r="Q6" s="651"/>
      <c r="R6" s="651"/>
      <c r="S6" s="652"/>
      <c r="T6" s="650" t="s">
        <v>14</v>
      </c>
      <c r="U6" s="651"/>
      <c r="V6" s="651"/>
      <c r="W6" s="651"/>
      <c r="X6" s="651"/>
      <c r="Y6" s="652"/>
      <c r="Z6" s="650" t="s">
        <v>15</v>
      </c>
      <c r="AA6" s="651"/>
      <c r="AB6" s="651"/>
      <c r="AC6" s="651"/>
      <c r="AD6" s="651"/>
      <c r="AE6" s="655"/>
      <c r="AF6" s="650" t="s">
        <v>16</v>
      </c>
      <c r="AG6" s="651"/>
      <c r="AH6" s="651"/>
      <c r="AI6" s="651"/>
      <c r="AJ6" s="651"/>
      <c r="AK6" s="655"/>
      <c r="AL6" s="656" t="s">
        <v>17</v>
      </c>
      <c r="AM6" s="657"/>
      <c r="AN6" s="657"/>
      <c r="AO6" s="657"/>
      <c r="AP6" s="657"/>
      <c r="AQ6" s="658"/>
      <c r="AR6" s="656" t="s">
        <v>18</v>
      </c>
      <c r="AS6" s="657"/>
      <c r="AT6" s="657"/>
      <c r="AU6" s="657"/>
      <c r="AV6" s="657"/>
      <c r="AW6" s="659"/>
      <c r="AX6" s="656" t="s">
        <v>19</v>
      </c>
      <c r="AY6" s="657"/>
      <c r="AZ6" s="657"/>
      <c r="BA6" s="657"/>
      <c r="BB6" s="657"/>
      <c r="BC6" s="659"/>
      <c r="BD6" s="660" t="s">
        <v>20</v>
      </c>
      <c r="BE6" s="661"/>
      <c r="BF6" s="661"/>
      <c r="BG6" s="661"/>
      <c r="BH6" s="661"/>
      <c r="BI6" s="662"/>
      <c r="BJ6" s="661" t="s">
        <v>21</v>
      </c>
      <c r="BK6" s="661"/>
      <c r="BL6" s="661"/>
      <c r="BM6" s="661"/>
      <c r="BN6" s="661"/>
      <c r="BO6" s="661"/>
      <c r="BP6" s="640" t="s">
        <v>22</v>
      </c>
      <c r="BQ6" s="641"/>
      <c r="BR6" s="641"/>
      <c r="BS6" s="641"/>
      <c r="BT6" s="641"/>
      <c r="BU6" s="642"/>
      <c r="BV6" s="339"/>
      <c r="BW6" s="57"/>
    </row>
    <row r="7" spans="1:76" s="11" customFormat="1" ht="27" customHeight="1" thickBot="1">
      <c r="A7" s="340"/>
      <c r="B7" s="341"/>
      <c r="C7" s="342"/>
      <c r="D7" s="340"/>
      <c r="E7" s="343"/>
      <c r="F7" s="343"/>
      <c r="G7" s="343"/>
      <c r="H7" s="637"/>
      <c r="I7" s="637"/>
      <c r="J7" s="637"/>
      <c r="K7" s="637"/>
      <c r="L7" s="637"/>
      <c r="M7" s="638"/>
      <c r="N7" s="635" t="s">
        <v>470</v>
      </c>
      <c r="O7" s="636"/>
      <c r="P7" s="636"/>
      <c r="Q7" s="636" t="s">
        <v>471</v>
      </c>
      <c r="R7" s="636"/>
      <c r="S7" s="639"/>
      <c r="T7" s="635" t="s">
        <v>470</v>
      </c>
      <c r="U7" s="636"/>
      <c r="V7" s="636"/>
      <c r="W7" s="636" t="s">
        <v>471</v>
      </c>
      <c r="X7" s="636"/>
      <c r="Y7" s="639"/>
      <c r="Z7" s="635" t="s">
        <v>470</v>
      </c>
      <c r="AA7" s="636"/>
      <c r="AB7" s="636"/>
      <c r="AC7" s="636" t="s">
        <v>471</v>
      </c>
      <c r="AD7" s="636"/>
      <c r="AE7" s="631"/>
      <c r="AF7" s="635" t="s">
        <v>470</v>
      </c>
      <c r="AG7" s="636"/>
      <c r="AH7" s="636"/>
      <c r="AI7" s="636" t="s">
        <v>471</v>
      </c>
      <c r="AJ7" s="636"/>
      <c r="AK7" s="631"/>
      <c r="AL7" s="633" t="s">
        <v>470</v>
      </c>
      <c r="AM7" s="628"/>
      <c r="AN7" s="628"/>
      <c r="AO7" s="628" t="s">
        <v>471</v>
      </c>
      <c r="AP7" s="628"/>
      <c r="AQ7" s="629"/>
      <c r="AR7" s="633" t="s">
        <v>470</v>
      </c>
      <c r="AS7" s="628"/>
      <c r="AT7" s="628"/>
      <c r="AU7" s="628" t="s">
        <v>471</v>
      </c>
      <c r="AV7" s="628"/>
      <c r="AW7" s="634"/>
      <c r="AX7" s="633" t="s">
        <v>470</v>
      </c>
      <c r="AY7" s="628"/>
      <c r="AZ7" s="628"/>
      <c r="BA7" s="628" t="s">
        <v>471</v>
      </c>
      <c r="BB7" s="628"/>
      <c r="BC7" s="634"/>
      <c r="BD7" s="633" t="s">
        <v>470</v>
      </c>
      <c r="BE7" s="628"/>
      <c r="BF7" s="628"/>
      <c r="BG7" s="628" t="s">
        <v>471</v>
      </c>
      <c r="BH7" s="628"/>
      <c r="BI7" s="634"/>
      <c r="BJ7" s="627" t="s">
        <v>470</v>
      </c>
      <c r="BK7" s="628"/>
      <c r="BL7" s="628"/>
      <c r="BM7" s="628" t="s">
        <v>471</v>
      </c>
      <c r="BN7" s="628"/>
      <c r="BO7" s="629"/>
      <c r="BP7" s="559" t="s">
        <v>472</v>
      </c>
      <c r="BQ7" s="560"/>
      <c r="BR7" s="630"/>
      <c r="BS7" s="631" t="s">
        <v>473</v>
      </c>
      <c r="BT7" s="560"/>
      <c r="BU7" s="561"/>
      <c r="BV7" s="347" t="s">
        <v>474</v>
      </c>
      <c r="BW7" s="9"/>
    </row>
    <row r="8" spans="1:76" s="59" customFormat="1" ht="26.25" thickBot="1">
      <c r="A8" s="341"/>
      <c r="B8" s="348"/>
      <c r="C8" s="349"/>
      <c r="D8" s="348"/>
      <c r="E8" s="349"/>
      <c r="F8" s="349"/>
      <c r="G8" s="349"/>
      <c r="H8" s="350" t="s">
        <v>24</v>
      </c>
      <c r="I8" s="351" t="s">
        <v>25</v>
      </c>
      <c r="J8" s="352" t="s">
        <v>26</v>
      </c>
      <c r="K8" s="353" t="s">
        <v>24</v>
      </c>
      <c r="L8" s="354" t="s">
        <v>25</v>
      </c>
      <c r="M8" s="355" t="s">
        <v>26</v>
      </c>
      <c r="N8" s="350" t="s">
        <v>24</v>
      </c>
      <c r="O8" s="351" t="s">
        <v>25</v>
      </c>
      <c r="P8" s="356" t="s">
        <v>26</v>
      </c>
      <c r="Q8" s="351" t="s">
        <v>24</v>
      </c>
      <c r="R8" s="351" t="s">
        <v>25</v>
      </c>
      <c r="S8" s="357" t="s">
        <v>26</v>
      </c>
      <c r="T8" s="358" t="s">
        <v>24</v>
      </c>
      <c r="U8" s="356" t="s">
        <v>25</v>
      </c>
      <c r="V8" s="359" t="s">
        <v>26</v>
      </c>
      <c r="W8" s="356" t="s">
        <v>24</v>
      </c>
      <c r="X8" s="356" t="s">
        <v>25</v>
      </c>
      <c r="Y8" s="360" t="s">
        <v>26</v>
      </c>
      <c r="Z8" s="358" t="s">
        <v>24</v>
      </c>
      <c r="AA8" s="356" t="s">
        <v>25</v>
      </c>
      <c r="AB8" s="351" t="s">
        <v>26</v>
      </c>
      <c r="AC8" s="356" t="s">
        <v>24</v>
      </c>
      <c r="AD8" s="356" t="s">
        <v>25</v>
      </c>
      <c r="AE8" s="361" t="s">
        <v>26</v>
      </c>
      <c r="AF8" s="362" t="s">
        <v>24</v>
      </c>
      <c r="AG8" s="363" t="s">
        <v>25</v>
      </c>
      <c r="AH8" s="364" t="s">
        <v>26</v>
      </c>
      <c r="AI8" s="363" t="s">
        <v>24</v>
      </c>
      <c r="AJ8" s="363" t="s">
        <v>25</v>
      </c>
      <c r="AK8" s="365" t="s">
        <v>26</v>
      </c>
      <c r="AL8" s="366" t="s">
        <v>24</v>
      </c>
      <c r="AM8" s="364" t="s">
        <v>25</v>
      </c>
      <c r="AN8" s="364" t="s">
        <v>26</v>
      </c>
      <c r="AO8" s="364" t="s">
        <v>24</v>
      </c>
      <c r="AP8" s="364" t="s">
        <v>25</v>
      </c>
      <c r="AQ8" s="365" t="s">
        <v>26</v>
      </c>
      <c r="AR8" s="367" t="s">
        <v>24</v>
      </c>
      <c r="AS8" s="359" t="s">
        <v>25</v>
      </c>
      <c r="AT8" s="359" t="s">
        <v>26</v>
      </c>
      <c r="AU8" s="359" t="s">
        <v>24</v>
      </c>
      <c r="AV8" s="359" t="s">
        <v>25</v>
      </c>
      <c r="AW8" s="360" t="s">
        <v>26</v>
      </c>
      <c r="AX8" s="367" t="s">
        <v>24</v>
      </c>
      <c r="AY8" s="359" t="s">
        <v>25</v>
      </c>
      <c r="AZ8" s="359" t="s">
        <v>26</v>
      </c>
      <c r="BA8" s="359" t="s">
        <v>24</v>
      </c>
      <c r="BB8" s="359" t="s">
        <v>25</v>
      </c>
      <c r="BC8" s="360" t="s">
        <v>26</v>
      </c>
      <c r="BD8" s="367" t="s">
        <v>24</v>
      </c>
      <c r="BE8" s="359" t="s">
        <v>25</v>
      </c>
      <c r="BF8" s="359" t="s">
        <v>26</v>
      </c>
      <c r="BG8" s="359" t="s">
        <v>24</v>
      </c>
      <c r="BH8" s="359" t="s">
        <v>25</v>
      </c>
      <c r="BI8" s="360" t="s">
        <v>26</v>
      </c>
      <c r="BJ8" s="368" t="s">
        <v>24</v>
      </c>
      <c r="BK8" s="359" t="s">
        <v>25</v>
      </c>
      <c r="BL8" s="359" t="s">
        <v>26</v>
      </c>
      <c r="BM8" s="359" t="s">
        <v>24</v>
      </c>
      <c r="BN8" s="359" t="s">
        <v>25</v>
      </c>
      <c r="BO8" s="369" t="s">
        <v>26</v>
      </c>
      <c r="BP8" s="344" t="s">
        <v>24</v>
      </c>
      <c r="BQ8" s="345" t="s">
        <v>25</v>
      </c>
      <c r="BR8" s="345" t="s">
        <v>26</v>
      </c>
      <c r="BS8" s="345" t="s">
        <v>24</v>
      </c>
      <c r="BT8" s="345" t="s">
        <v>25</v>
      </c>
      <c r="BU8" s="346" t="s">
        <v>26</v>
      </c>
      <c r="BV8" s="189"/>
      <c r="BW8" s="9"/>
    </row>
    <row r="9" spans="1:76" s="62" customFormat="1" ht="146.25" customHeight="1">
      <c r="A9" s="370" t="s">
        <v>475</v>
      </c>
      <c r="B9" s="371" t="s">
        <v>476</v>
      </c>
      <c r="C9" s="372" t="s">
        <v>42</v>
      </c>
      <c r="D9" s="373" t="s">
        <v>43</v>
      </c>
      <c r="E9" s="372" t="s">
        <v>44</v>
      </c>
      <c r="F9" s="372" t="s">
        <v>31</v>
      </c>
      <c r="G9" s="372" t="s">
        <v>32</v>
      </c>
      <c r="H9" s="374" t="s">
        <v>33</v>
      </c>
      <c r="I9" s="375" t="s">
        <v>33</v>
      </c>
      <c r="J9" s="376">
        <v>413</v>
      </c>
      <c r="K9" s="377" t="s">
        <v>477</v>
      </c>
      <c r="L9" s="378" t="s">
        <v>477</v>
      </c>
      <c r="M9" s="379">
        <v>5036</v>
      </c>
      <c r="N9" s="380" t="s">
        <v>477</v>
      </c>
      <c r="O9" s="381" t="s">
        <v>477</v>
      </c>
      <c r="P9" s="382">
        <v>0</v>
      </c>
      <c r="Q9" s="381" t="s">
        <v>477</v>
      </c>
      <c r="R9" s="381" t="s">
        <v>477</v>
      </c>
      <c r="S9" s="383">
        <v>0</v>
      </c>
      <c r="T9" s="384" t="s">
        <v>477</v>
      </c>
      <c r="U9" s="382" t="s">
        <v>477</v>
      </c>
      <c r="V9" s="385">
        <v>0</v>
      </c>
      <c r="W9" s="382" t="s">
        <v>477</v>
      </c>
      <c r="X9" s="382" t="s">
        <v>477</v>
      </c>
      <c r="Y9" s="386">
        <v>0</v>
      </c>
      <c r="Z9" s="384" t="s">
        <v>477</v>
      </c>
      <c r="AA9" s="382" t="s">
        <v>478</v>
      </c>
      <c r="AB9" s="387">
        <v>14</v>
      </c>
      <c r="AC9" s="388" t="s">
        <v>477</v>
      </c>
      <c r="AD9" s="388" t="s">
        <v>477</v>
      </c>
      <c r="AE9" s="389">
        <v>14</v>
      </c>
      <c r="AF9" s="390" t="s">
        <v>34</v>
      </c>
      <c r="AG9" s="391" t="s">
        <v>34</v>
      </c>
      <c r="AH9" s="392">
        <v>270</v>
      </c>
      <c r="AI9" s="391" t="s">
        <v>34</v>
      </c>
      <c r="AJ9" s="391" t="s">
        <v>34</v>
      </c>
      <c r="AK9" s="393">
        <v>256</v>
      </c>
      <c r="AL9" s="394" t="s">
        <v>34</v>
      </c>
      <c r="AM9" s="395" t="s">
        <v>34</v>
      </c>
      <c r="AN9" s="392">
        <v>1481</v>
      </c>
      <c r="AO9" s="395" t="s">
        <v>34</v>
      </c>
      <c r="AP9" s="395" t="s">
        <v>34</v>
      </c>
      <c r="AQ9" s="393">
        <v>1211</v>
      </c>
      <c r="AR9" s="396" t="s">
        <v>34</v>
      </c>
      <c r="AS9" s="385" t="s">
        <v>34</v>
      </c>
      <c r="AT9" s="397">
        <v>2290</v>
      </c>
      <c r="AU9" s="385" t="s">
        <v>34</v>
      </c>
      <c r="AV9" s="385" t="s">
        <v>34</v>
      </c>
      <c r="AW9" s="376">
        <f t="shared" ref="AW9:AW36" si="0">AT9-AN9</f>
        <v>809</v>
      </c>
      <c r="AX9" s="396" t="s">
        <v>34</v>
      </c>
      <c r="AY9" s="385" t="s">
        <v>34</v>
      </c>
      <c r="AZ9" s="397">
        <v>4956</v>
      </c>
      <c r="BA9" s="385" t="s">
        <v>34</v>
      </c>
      <c r="BB9" s="385" t="s">
        <v>34</v>
      </c>
      <c r="BC9" s="398">
        <f t="shared" ref="BC9:BC36" si="1">AZ9-AT9</f>
        <v>2666</v>
      </c>
      <c r="BD9" s="399" t="s">
        <v>34</v>
      </c>
      <c r="BE9" s="400" t="s">
        <v>34</v>
      </c>
      <c r="BF9" s="401">
        <v>5776</v>
      </c>
      <c r="BG9" s="400" t="s">
        <v>34</v>
      </c>
      <c r="BH9" s="400" t="s">
        <v>34</v>
      </c>
      <c r="BI9" s="402">
        <f t="shared" ref="BI9:BI36" si="2">BF9-AZ9</f>
        <v>820</v>
      </c>
      <c r="BJ9" s="403" t="s">
        <v>34</v>
      </c>
      <c r="BK9" s="400" t="s">
        <v>34</v>
      </c>
      <c r="BL9" s="401">
        <v>6651</v>
      </c>
      <c r="BM9" s="400" t="s">
        <v>34</v>
      </c>
      <c r="BN9" s="400" t="s">
        <v>34</v>
      </c>
      <c r="BO9" s="404">
        <f>BL9-BF9</f>
        <v>875</v>
      </c>
      <c r="BP9" s="399" t="s">
        <v>34</v>
      </c>
      <c r="BQ9" s="400" t="s">
        <v>34</v>
      </c>
      <c r="BR9" s="401">
        <v>7208</v>
      </c>
      <c r="BS9" s="400" t="s">
        <v>34</v>
      </c>
      <c r="BT9" s="400" t="s">
        <v>34</v>
      </c>
      <c r="BU9" s="402">
        <f>BR9-BL9</f>
        <v>557</v>
      </c>
      <c r="BV9" s="405" t="s">
        <v>1016</v>
      </c>
      <c r="BW9" s="60"/>
      <c r="BX9" s="61"/>
    </row>
    <row r="10" spans="1:76" s="63" customFormat="1" ht="60.75" customHeight="1">
      <c r="A10" s="406" t="s">
        <v>475</v>
      </c>
      <c r="B10" s="407" t="s">
        <v>479</v>
      </c>
      <c r="C10" s="408" t="s">
        <v>281</v>
      </c>
      <c r="D10" s="409" t="s">
        <v>480</v>
      </c>
      <c r="E10" s="408" t="s">
        <v>38</v>
      </c>
      <c r="F10" s="408" t="s">
        <v>31</v>
      </c>
      <c r="G10" s="408" t="s">
        <v>32</v>
      </c>
      <c r="H10" s="410" t="s">
        <v>33</v>
      </c>
      <c r="I10" s="411" t="s">
        <v>33</v>
      </c>
      <c r="J10" s="412">
        <v>59007634</v>
      </c>
      <c r="K10" s="413" t="s">
        <v>477</v>
      </c>
      <c r="L10" s="414" t="s">
        <v>477</v>
      </c>
      <c r="M10" s="415">
        <v>411961613</v>
      </c>
      <c r="N10" s="416" t="s">
        <v>477</v>
      </c>
      <c r="O10" s="417" t="s">
        <v>477</v>
      </c>
      <c r="P10" s="418">
        <v>0</v>
      </c>
      <c r="Q10" s="417" t="s">
        <v>477</v>
      </c>
      <c r="R10" s="417" t="s">
        <v>477</v>
      </c>
      <c r="S10" s="419">
        <v>0</v>
      </c>
      <c r="T10" s="420" t="s">
        <v>477</v>
      </c>
      <c r="U10" s="418" t="s">
        <v>477</v>
      </c>
      <c r="V10" s="395">
        <v>0</v>
      </c>
      <c r="W10" s="418" t="s">
        <v>477</v>
      </c>
      <c r="X10" s="418" t="s">
        <v>477</v>
      </c>
      <c r="Y10" s="421">
        <v>0</v>
      </c>
      <c r="Z10" s="384" t="s">
        <v>477</v>
      </c>
      <c r="AA10" s="382" t="s">
        <v>478</v>
      </c>
      <c r="AB10" s="422">
        <v>20701119.709999997</v>
      </c>
      <c r="AC10" s="423" t="s">
        <v>34</v>
      </c>
      <c r="AD10" s="423" t="s">
        <v>34</v>
      </c>
      <c r="AE10" s="412">
        <v>20701119.710000001</v>
      </c>
      <c r="AF10" s="424" t="s">
        <v>34</v>
      </c>
      <c r="AG10" s="425" t="s">
        <v>34</v>
      </c>
      <c r="AH10" s="392">
        <v>51518269.589999996</v>
      </c>
      <c r="AI10" s="425" t="s">
        <v>34</v>
      </c>
      <c r="AJ10" s="425" t="s">
        <v>34</v>
      </c>
      <c r="AK10" s="393">
        <v>30817149.879999995</v>
      </c>
      <c r="AL10" s="394" t="s">
        <v>34</v>
      </c>
      <c r="AM10" s="395" t="s">
        <v>34</v>
      </c>
      <c r="AN10" s="392">
        <v>128490464.95</v>
      </c>
      <c r="AO10" s="395" t="s">
        <v>34</v>
      </c>
      <c r="AP10" s="395" t="s">
        <v>34</v>
      </c>
      <c r="AQ10" s="393">
        <v>76972195.359999999</v>
      </c>
      <c r="AR10" s="394" t="s">
        <v>34</v>
      </c>
      <c r="AS10" s="395" t="s">
        <v>34</v>
      </c>
      <c r="AT10" s="392">
        <v>171639395.68000001</v>
      </c>
      <c r="AU10" s="395" t="s">
        <v>34</v>
      </c>
      <c r="AV10" s="395" t="s">
        <v>34</v>
      </c>
      <c r="AW10" s="393">
        <f t="shared" si="0"/>
        <v>43148930.730000004</v>
      </c>
      <c r="AX10" s="394" t="s">
        <v>34</v>
      </c>
      <c r="AY10" s="395" t="s">
        <v>34</v>
      </c>
      <c r="AZ10" s="392">
        <v>251662200</v>
      </c>
      <c r="BA10" s="395" t="s">
        <v>34</v>
      </c>
      <c r="BB10" s="395" t="s">
        <v>34</v>
      </c>
      <c r="BC10" s="426">
        <f t="shared" si="1"/>
        <v>80022804.319999993</v>
      </c>
      <c r="BD10" s="394" t="s">
        <v>34</v>
      </c>
      <c r="BE10" s="385" t="s">
        <v>34</v>
      </c>
      <c r="BF10" s="392">
        <v>328780232</v>
      </c>
      <c r="BG10" s="395" t="s">
        <v>34</v>
      </c>
      <c r="BH10" s="395" t="s">
        <v>34</v>
      </c>
      <c r="BI10" s="398">
        <f t="shared" si="2"/>
        <v>77118032</v>
      </c>
      <c r="BJ10" s="427" t="s">
        <v>34</v>
      </c>
      <c r="BK10" s="385" t="s">
        <v>34</v>
      </c>
      <c r="BL10" s="392">
        <v>369339374.23000002</v>
      </c>
      <c r="BM10" s="395" t="s">
        <v>34</v>
      </c>
      <c r="BN10" s="385" t="s">
        <v>34</v>
      </c>
      <c r="BO10" s="376">
        <f>BL10-BF10</f>
        <v>40559142.230000019</v>
      </c>
      <c r="BP10" s="394" t="s">
        <v>34</v>
      </c>
      <c r="BQ10" s="385" t="s">
        <v>34</v>
      </c>
      <c r="BR10" s="428">
        <v>469874257.47000003</v>
      </c>
      <c r="BS10" s="395" t="s">
        <v>34</v>
      </c>
      <c r="BT10" s="385" t="s">
        <v>34</v>
      </c>
      <c r="BU10" s="398">
        <f>BR10-BL10</f>
        <v>100534883.24000001</v>
      </c>
      <c r="BV10" s="429"/>
      <c r="BW10" s="60"/>
    </row>
    <row r="11" spans="1:76" s="62" customFormat="1" ht="76.5" customHeight="1" thickBot="1">
      <c r="A11" s="406" t="s">
        <v>481</v>
      </c>
      <c r="B11" s="430" t="s">
        <v>476</v>
      </c>
      <c r="C11" s="431">
        <v>23</v>
      </c>
      <c r="D11" s="406" t="s">
        <v>76</v>
      </c>
      <c r="E11" s="431" t="s">
        <v>133</v>
      </c>
      <c r="F11" s="431" t="s">
        <v>31</v>
      </c>
      <c r="G11" s="431" t="s">
        <v>32</v>
      </c>
      <c r="H11" s="432" t="s">
        <v>33</v>
      </c>
      <c r="I11" s="433" t="s">
        <v>33</v>
      </c>
      <c r="J11" s="393">
        <v>50</v>
      </c>
      <c r="K11" s="413" t="s">
        <v>477</v>
      </c>
      <c r="L11" s="414" t="s">
        <v>477</v>
      </c>
      <c r="M11" s="434">
        <v>1651</v>
      </c>
      <c r="N11" s="416">
        <v>0</v>
      </c>
      <c r="O11" s="417">
        <v>0</v>
      </c>
      <c r="P11" s="418">
        <v>0</v>
      </c>
      <c r="Q11" s="417">
        <v>0</v>
      </c>
      <c r="R11" s="417">
        <v>0</v>
      </c>
      <c r="S11" s="419">
        <v>0</v>
      </c>
      <c r="T11" s="420" t="s">
        <v>477</v>
      </c>
      <c r="U11" s="418" t="s">
        <v>477</v>
      </c>
      <c r="V11" s="395">
        <v>0</v>
      </c>
      <c r="W11" s="418" t="s">
        <v>477</v>
      </c>
      <c r="X11" s="418" t="s">
        <v>477</v>
      </c>
      <c r="Y11" s="421">
        <v>0</v>
      </c>
      <c r="Z11" s="384" t="s">
        <v>477</v>
      </c>
      <c r="AA11" s="382" t="s">
        <v>478</v>
      </c>
      <c r="AB11" s="435">
        <v>0</v>
      </c>
      <c r="AC11" s="423" t="s">
        <v>34</v>
      </c>
      <c r="AD11" s="423" t="s">
        <v>34</v>
      </c>
      <c r="AE11" s="436">
        <v>0</v>
      </c>
      <c r="AF11" s="390" t="s">
        <v>34</v>
      </c>
      <c r="AG11" s="391" t="s">
        <v>34</v>
      </c>
      <c r="AH11" s="392">
        <v>0</v>
      </c>
      <c r="AI11" s="391" t="s">
        <v>34</v>
      </c>
      <c r="AJ11" s="391" t="s">
        <v>34</v>
      </c>
      <c r="AK11" s="393">
        <v>0</v>
      </c>
      <c r="AL11" s="394" t="s">
        <v>34</v>
      </c>
      <c r="AM11" s="395" t="s">
        <v>34</v>
      </c>
      <c r="AN11" s="392">
        <v>538</v>
      </c>
      <c r="AO11" s="395" t="s">
        <v>34</v>
      </c>
      <c r="AP11" s="395" t="s">
        <v>34</v>
      </c>
      <c r="AQ11" s="393">
        <v>538</v>
      </c>
      <c r="AR11" s="394" t="s">
        <v>34</v>
      </c>
      <c r="AS11" s="395" t="s">
        <v>34</v>
      </c>
      <c r="AT11" s="392">
        <v>948</v>
      </c>
      <c r="AU11" s="395" t="s">
        <v>34</v>
      </c>
      <c r="AV11" s="395" t="s">
        <v>34</v>
      </c>
      <c r="AW11" s="393">
        <f t="shared" si="0"/>
        <v>410</v>
      </c>
      <c r="AX11" s="394" t="s">
        <v>34</v>
      </c>
      <c r="AY11" s="395" t="s">
        <v>34</v>
      </c>
      <c r="AZ11" s="392">
        <v>1190</v>
      </c>
      <c r="BA11" s="395" t="s">
        <v>34</v>
      </c>
      <c r="BB11" s="395" t="s">
        <v>34</v>
      </c>
      <c r="BC11" s="426">
        <f t="shared" si="1"/>
        <v>242</v>
      </c>
      <c r="BD11" s="394" t="s">
        <v>34</v>
      </c>
      <c r="BE11" s="385" t="s">
        <v>34</v>
      </c>
      <c r="BF11" s="392">
        <v>1548</v>
      </c>
      <c r="BG11" s="385" t="s">
        <v>34</v>
      </c>
      <c r="BH11" s="385" t="s">
        <v>34</v>
      </c>
      <c r="BI11" s="426">
        <f t="shared" si="2"/>
        <v>358</v>
      </c>
      <c r="BJ11" s="427" t="s">
        <v>34</v>
      </c>
      <c r="BK11" s="385" t="s">
        <v>34</v>
      </c>
      <c r="BL11" s="392">
        <v>1633</v>
      </c>
      <c r="BM11" s="395" t="s">
        <v>34</v>
      </c>
      <c r="BN11" s="385" t="s">
        <v>34</v>
      </c>
      <c r="BO11" s="393">
        <f t="shared" ref="BO11:BO36" si="3">BL11-BF11</f>
        <v>85</v>
      </c>
      <c r="BP11" s="394" t="s">
        <v>34</v>
      </c>
      <c r="BQ11" s="385" t="s">
        <v>34</v>
      </c>
      <c r="BR11" s="392">
        <v>1845</v>
      </c>
      <c r="BS11" s="395" t="s">
        <v>34</v>
      </c>
      <c r="BT11" s="385" t="s">
        <v>34</v>
      </c>
      <c r="BU11" s="426">
        <f t="shared" ref="BU11:BU40" si="4">BR11-BL11</f>
        <v>212</v>
      </c>
      <c r="BV11" s="437"/>
      <c r="BW11" s="60"/>
      <c r="BX11" s="61"/>
    </row>
    <row r="12" spans="1:76" s="62" customFormat="1" ht="121.5" customHeight="1">
      <c r="A12" s="406" t="s">
        <v>481</v>
      </c>
      <c r="B12" s="430" t="s">
        <v>476</v>
      </c>
      <c r="C12" s="431" t="s">
        <v>282</v>
      </c>
      <c r="D12" s="406" t="s">
        <v>77</v>
      </c>
      <c r="E12" s="431" t="s">
        <v>133</v>
      </c>
      <c r="F12" s="431" t="s">
        <v>31</v>
      </c>
      <c r="G12" s="431" t="s">
        <v>32</v>
      </c>
      <c r="H12" s="432" t="s">
        <v>33</v>
      </c>
      <c r="I12" s="433" t="s">
        <v>33</v>
      </c>
      <c r="J12" s="393">
        <v>17</v>
      </c>
      <c r="K12" s="413" t="s">
        <v>477</v>
      </c>
      <c r="L12" s="414" t="s">
        <v>477</v>
      </c>
      <c r="M12" s="434">
        <v>54</v>
      </c>
      <c r="N12" s="416">
        <v>0</v>
      </c>
      <c r="O12" s="417">
        <v>0</v>
      </c>
      <c r="P12" s="418">
        <v>0</v>
      </c>
      <c r="Q12" s="417">
        <v>0</v>
      </c>
      <c r="R12" s="417">
        <v>0</v>
      </c>
      <c r="S12" s="419">
        <v>0</v>
      </c>
      <c r="T12" s="420" t="s">
        <v>477</v>
      </c>
      <c r="U12" s="418" t="s">
        <v>477</v>
      </c>
      <c r="V12" s="395">
        <v>0</v>
      </c>
      <c r="W12" s="418" t="s">
        <v>477</v>
      </c>
      <c r="X12" s="418" t="s">
        <v>477</v>
      </c>
      <c r="Y12" s="421">
        <v>0</v>
      </c>
      <c r="Z12" s="384" t="s">
        <v>477</v>
      </c>
      <c r="AA12" s="382" t="s">
        <v>478</v>
      </c>
      <c r="AB12" s="435">
        <v>0</v>
      </c>
      <c r="AC12" s="423" t="s">
        <v>34</v>
      </c>
      <c r="AD12" s="423" t="s">
        <v>34</v>
      </c>
      <c r="AE12" s="436">
        <v>0</v>
      </c>
      <c r="AF12" s="390" t="s">
        <v>34</v>
      </c>
      <c r="AG12" s="391" t="s">
        <v>34</v>
      </c>
      <c r="AH12" s="392">
        <v>0</v>
      </c>
      <c r="AI12" s="391" t="s">
        <v>34</v>
      </c>
      <c r="AJ12" s="391" t="s">
        <v>34</v>
      </c>
      <c r="AK12" s="393">
        <v>0</v>
      </c>
      <c r="AL12" s="394" t="s">
        <v>34</v>
      </c>
      <c r="AM12" s="395" t="s">
        <v>34</v>
      </c>
      <c r="AN12" s="392">
        <v>62</v>
      </c>
      <c r="AO12" s="395" t="s">
        <v>34</v>
      </c>
      <c r="AP12" s="395" t="s">
        <v>34</v>
      </c>
      <c r="AQ12" s="393">
        <v>62</v>
      </c>
      <c r="AR12" s="394" t="s">
        <v>34</v>
      </c>
      <c r="AS12" s="395" t="s">
        <v>34</v>
      </c>
      <c r="AT12" s="392">
        <v>107</v>
      </c>
      <c r="AU12" s="395" t="s">
        <v>34</v>
      </c>
      <c r="AV12" s="395" t="s">
        <v>34</v>
      </c>
      <c r="AW12" s="393">
        <f t="shared" si="0"/>
        <v>45</v>
      </c>
      <c r="AX12" s="394" t="s">
        <v>34</v>
      </c>
      <c r="AY12" s="395" t="s">
        <v>34</v>
      </c>
      <c r="AZ12" s="392">
        <v>118</v>
      </c>
      <c r="BA12" s="395" t="s">
        <v>34</v>
      </c>
      <c r="BB12" s="395" t="s">
        <v>34</v>
      </c>
      <c r="BC12" s="426">
        <f t="shared" si="1"/>
        <v>11</v>
      </c>
      <c r="BD12" s="394" t="s">
        <v>34</v>
      </c>
      <c r="BE12" s="385" t="s">
        <v>34</v>
      </c>
      <c r="BF12" s="392">
        <v>141</v>
      </c>
      <c r="BG12" s="395" t="s">
        <v>34</v>
      </c>
      <c r="BH12" s="395" t="s">
        <v>34</v>
      </c>
      <c r="BI12" s="426">
        <f t="shared" si="2"/>
        <v>23</v>
      </c>
      <c r="BJ12" s="427" t="s">
        <v>34</v>
      </c>
      <c r="BK12" s="385" t="s">
        <v>34</v>
      </c>
      <c r="BL12" s="392">
        <v>145</v>
      </c>
      <c r="BM12" s="395" t="s">
        <v>34</v>
      </c>
      <c r="BN12" s="385" t="s">
        <v>34</v>
      </c>
      <c r="BO12" s="393">
        <f t="shared" si="3"/>
        <v>4</v>
      </c>
      <c r="BP12" s="394" t="s">
        <v>34</v>
      </c>
      <c r="BQ12" s="385" t="s">
        <v>34</v>
      </c>
      <c r="BR12" s="392">
        <v>162</v>
      </c>
      <c r="BS12" s="395" t="s">
        <v>34</v>
      </c>
      <c r="BT12" s="385" t="s">
        <v>34</v>
      </c>
      <c r="BU12" s="426">
        <f t="shared" si="4"/>
        <v>17</v>
      </c>
      <c r="BV12" s="405" t="s">
        <v>1017</v>
      </c>
      <c r="BW12" s="60"/>
      <c r="BX12" s="61"/>
    </row>
    <row r="13" spans="1:76" s="63" customFormat="1" ht="61.5" customHeight="1">
      <c r="A13" s="406" t="s">
        <v>481</v>
      </c>
      <c r="B13" s="407" t="s">
        <v>479</v>
      </c>
      <c r="C13" s="408" t="s">
        <v>283</v>
      </c>
      <c r="D13" s="409" t="s">
        <v>482</v>
      </c>
      <c r="E13" s="408" t="s">
        <v>483</v>
      </c>
      <c r="F13" s="408" t="s">
        <v>31</v>
      </c>
      <c r="G13" s="408" t="s">
        <v>32</v>
      </c>
      <c r="H13" s="410" t="s">
        <v>33</v>
      </c>
      <c r="I13" s="411" t="s">
        <v>33</v>
      </c>
      <c r="J13" s="412">
        <v>13125777</v>
      </c>
      <c r="K13" s="413" t="s">
        <v>477</v>
      </c>
      <c r="L13" s="414" t="s">
        <v>477</v>
      </c>
      <c r="M13" s="438">
        <v>67881970</v>
      </c>
      <c r="N13" s="439" t="s">
        <v>477</v>
      </c>
      <c r="O13" s="440" t="s">
        <v>477</v>
      </c>
      <c r="P13" s="418">
        <v>0</v>
      </c>
      <c r="Q13" s="440" t="s">
        <v>477</v>
      </c>
      <c r="R13" s="440" t="s">
        <v>477</v>
      </c>
      <c r="S13" s="419">
        <v>0</v>
      </c>
      <c r="T13" s="420" t="s">
        <v>477</v>
      </c>
      <c r="U13" s="418" t="s">
        <v>477</v>
      </c>
      <c r="V13" s="395">
        <v>0</v>
      </c>
      <c r="W13" s="418" t="s">
        <v>477</v>
      </c>
      <c r="X13" s="418" t="s">
        <v>477</v>
      </c>
      <c r="Y13" s="421">
        <v>0</v>
      </c>
      <c r="Z13" s="384" t="s">
        <v>477</v>
      </c>
      <c r="AA13" s="382" t="s">
        <v>478</v>
      </c>
      <c r="AB13" s="422">
        <v>0</v>
      </c>
      <c r="AC13" s="423" t="s">
        <v>34</v>
      </c>
      <c r="AD13" s="423" t="s">
        <v>34</v>
      </c>
      <c r="AE13" s="412">
        <v>0</v>
      </c>
      <c r="AF13" s="424" t="s">
        <v>34</v>
      </c>
      <c r="AG13" s="425" t="s">
        <v>34</v>
      </c>
      <c r="AH13" s="392">
        <v>1438216.12</v>
      </c>
      <c r="AI13" s="425" t="s">
        <v>34</v>
      </c>
      <c r="AJ13" s="425" t="s">
        <v>34</v>
      </c>
      <c r="AK13" s="393">
        <v>1438216.12</v>
      </c>
      <c r="AL13" s="394" t="s">
        <v>34</v>
      </c>
      <c r="AM13" s="395" t="s">
        <v>34</v>
      </c>
      <c r="AN13" s="392">
        <v>20058834.32</v>
      </c>
      <c r="AO13" s="395" t="s">
        <v>34</v>
      </c>
      <c r="AP13" s="395" t="s">
        <v>34</v>
      </c>
      <c r="AQ13" s="393">
        <v>18620618.199999999</v>
      </c>
      <c r="AR13" s="394" t="s">
        <v>34</v>
      </c>
      <c r="AS13" s="395" t="s">
        <v>34</v>
      </c>
      <c r="AT13" s="392">
        <v>36753586.270000003</v>
      </c>
      <c r="AU13" s="395" t="s">
        <v>34</v>
      </c>
      <c r="AV13" s="395" t="s">
        <v>34</v>
      </c>
      <c r="AW13" s="393">
        <f t="shared" si="0"/>
        <v>16694751.950000003</v>
      </c>
      <c r="AX13" s="394" t="s">
        <v>34</v>
      </c>
      <c r="AY13" s="395" t="s">
        <v>34</v>
      </c>
      <c r="AZ13" s="392">
        <v>50269501</v>
      </c>
      <c r="BA13" s="395" t="s">
        <v>34</v>
      </c>
      <c r="BB13" s="395" t="s">
        <v>34</v>
      </c>
      <c r="BC13" s="426">
        <f t="shared" si="1"/>
        <v>13515914.729999997</v>
      </c>
      <c r="BD13" s="394" t="s">
        <v>34</v>
      </c>
      <c r="BE13" s="385" t="s">
        <v>34</v>
      </c>
      <c r="BF13" s="392">
        <v>57436070</v>
      </c>
      <c r="BG13" s="395" t="s">
        <v>34</v>
      </c>
      <c r="BH13" s="395" t="s">
        <v>34</v>
      </c>
      <c r="BI13" s="398">
        <f t="shared" si="2"/>
        <v>7166569</v>
      </c>
      <c r="BJ13" s="427" t="s">
        <v>34</v>
      </c>
      <c r="BK13" s="385" t="s">
        <v>34</v>
      </c>
      <c r="BL13" s="392">
        <v>62156053.299999997</v>
      </c>
      <c r="BM13" s="395" t="s">
        <v>34</v>
      </c>
      <c r="BN13" s="385" t="s">
        <v>34</v>
      </c>
      <c r="BO13" s="376">
        <f t="shared" si="3"/>
        <v>4719983.299999997</v>
      </c>
      <c r="BP13" s="394" t="s">
        <v>34</v>
      </c>
      <c r="BQ13" s="385" t="s">
        <v>34</v>
      </c>
      <c r="BR13" s="428">
        <v>67576857.24000001</v>
      </c>
      <c r="BS13" s="395" t="s">
        <v>34</v>
      </c>
      <c r="BT13" s="385" t="s">
        <v>34</v>
      </c>
      <c r="BU13" s="398">
        <f>BR13-BL13</f>
        <v>5420803.9400000125</v>
      </c>
      <c r="BV13" s="429"/>
      <c r="BW13" s="60"/>
    </row>
    <row r="14" spans="1:76" s="63" customFormat="1" ht="135.75" customHeight="1">
      <c r="A14" s="406" t="s">
        <v>484</v>
      </c>
      <c r="B14" s="441" t="s">
        <v>476</v>
      </c>
      <c r="C14" s="408" t="s">
        <v>485</v>
      </c>
      <c r="D14" s="409" t="s">
        <v>93</v>
      </c>
      <c r="E14" s="408" t="s">
        <v>94</v>
      </c>
      <c r="F14" s="408" t="s">
        <v>31</v>
      </c>
      <c r="G14" s="408" t="s">
        <v>32</v>
      </c>
      <c r="H14" s="410" t="s">
        <v>33</v>
      </c>
      <c r="I14" s="411" t="s">
        <v>33</v>
      </c>
      <c r="J14" s="412">
        <v>91387</v>
      </c>
      <c r="K14" s="413" t="s">
        <v>477</v>
      </c>
      <c r="L14" s="414" t="s">
        <v>477</v>
      </c>
      <c r="M14" s="438">
        <v>992239</v>
      </c>
      <c r="N14" s="439" t="s">
        <v>477</v>
      </c>
      <c r="O14" s="440" t="s">
        <v>477</v>
      </c>
      <c r="P14" s="418">
        <v>0</v>
      </c>
      <c r="Q14" s="440" t="s">
        <v>477</v>
      </c>
      <c r="R14" s="440" t="s">
        <v>477</v>
      </c>
      <c r="S14" s="419">
        <v>0</v>
      </c>
      <c r="T14" s="420" t="s">
        <v>477</v>
      </c>
      <c r="U14" s="418" t="s">
        <v>477</v>
      </c>
      <c r="V14" s="395">
        <v>0</v>
      </c>
      <c r="W14" s="418" t="s">
        <v>477</v>
      </c>
      <c r="X14" s="418" t="s">
        <v>477</v>
      </c>
      <c r="Y14" s="421">
        <v>0</v>
      </c>
      <c r="Z14" s="384" t="s">
        <v>477</v>
      </c>
      <c r="AA14" s="382" t="s">
        <v>478</v>
      </c>
      <c r="AB14" s="422">
        <v>0</v>
      </c>
      <c r="AC14" s="423" t="s">
        <v>34</v>
      </c>
      <c r="AD14" s="423" t="s">
        <v>34</v>
      </c>
      <c r="AE14" s="412">
        <v>0</v>
      </c>
      <c r="AF14" s="424" t="s">
        <v>34</v>
      </c>
      <c r="AG14" s="425" t="s">
        <v>34</v>
      </c>
      <c r="AH14" s="392">
        <v>14157</v>
      </c>
      <c r="AI14" s="425" t="s">
        <v>34</v>
      </c>
      <c r="AJ14" s="425" t="s">
        <v>34</v>
      </c>
      <c r="AK14" s="393">
        <v>14157.45</v>
      </c>
      <c r="AL14" s="394" t="s">
        <v>34</v>
      </c>
      <c r="AM14" s="395" t="s">
        <v>34</v>
      </c>
      <c r="AN14" s="392">
        <v>186285</v>
      </c>
      <c r="AO14" s="395" t="s">
        <v>34</v>
      </c>
      <c r="AP14" s="395" t="s">
        <v>34</v>
      </c>
      <c r="AQ14" s="393">
        <v>172127</v>
      </c>
      <c r="AR14" s="394" t="s">
        <v>34</v>
      </c>
      <c r="AS14" s="395" t="s">
        <v>34</v>
      </c>
      <c r="AT14" s="392">
        <v>639589</v>
      </c>
      <c r="AU14" s="395" t="s">
        <v>34</v>
      </c>
      <c r="AV14" s="395" t="s">
        <v>34</v>
      </c>
      <c r="AW14" s="393">
        <f t="shared" si="0"/>
        <v>453304</v>
      </c>
      <c r="AX14" s="394" t="s">
        <v>34</v>
      </c>
      <c r="AY14" s="395" t="s">
        <v>34</v>
      </c>
      <c r="AZ14" s="392">
        <v>1006369</v>
      </c>
      <c r="BA14" s="395" t="s">
        <v>34</v>
      </c>
      <c r="BB14" s="395" t="s">
        <v>34</v>
      </c>
      <c r="BC14" s="426">
        <f t="shared" si="1"/>
        <v>366780</v>
      </c>
      <c r="BD14" s="394" t="s">
        <v>34</v>
      </c>
      <c r="BE14" s="385" t="s">
        <v>34</v>
      </c>
      <c r="BF14" s="392">
        <v>1125737</v>
      </c>
      <c r="BG14" s="395" t="s">
        <v>34</v>
      </c>
      <c r="BH14" s="395" t="s">
        <v>34</v>
      </c>
      <c r="BI14" s="398">
        <f t="shared" si="2"/>
        <v>119368</v>
      </c>
      <c r="BJ14" s="427" t="s">
        <v>34</v>
      </c>
      <c r="BK14" s="385" t="s">
        <v>34</v>
      </c>
      <c r="BL14" s="392">
        <v>1148336</v>
      </c>
      <c r="BM14" s="395" t="s">
        <v>34</v>
      </c>
      <c r="BN14" s="385" t="s">
        <v>34</v>
      </c>
      <c r="BO14" s="376">
        <f t="shared" si="3"/>
        <v>22599</v>
      </c>
      <c r="BP14" s="394" t="s">
        <v>34</v>
      </c>
      <c r="BQ14" s="385" t="s">
        <v>34</v>
      </c>
      <c r="BR14" s="392">
        <v>1374860</v>
      </c>
      <c r="BS14" s="395" t="s">
        <v>34</v>
      </c>
      <c r="BT14" s="385" t="s">
        <v>34</v>
      </c>
      <c r="BU14" s="398">
        <f t="shared" si="4"/>
        <v>226524</v>
      </c>
      <c r="BV14" s="442" t="s">
        <v>1018</v>
      </c>
      <c r="BW14" s="60"/>
    </row>
    <row r="15" spans="1:76" s="62" customFormat="1" ht="145.5" customHeight="1">
      <c r="A15" s="406" t="s">
        <v>484</v>
      </c>
      <c r="B15" s="430" t="s">
        <v>476</v>
      </c>
      <c r="C15" s="431" t="s">
        <v>486</v>
      </c>
      <c r="D15" s="406" t="s">
        <v>487</v>
      </c>
      <c r="E15" s="431" t="s">
        <v>133</v>
      </c>
      <c r="F15" s="431" t="s">
        <v>31</v>
      </c>
      <c r="G15" s="431" t="s">
        <v>32</v>
      </c>
      <c r="H15" s="432" t="s">
        <v>33</v>
      </c>
      <c r="I15" s="433" t="s">
        <v>33</v>
      </c>
      <c r="J15" s="393">
        <v>27</v>
      </c>
      <c r="K15" s="413" t="s">
        <v>477</v>
      </c>
      <c r="L15" s="414" t="s">
        <v>477</v>
      </c>
      <c r="M15" s="434">
        <v>82</v>
      </c>
      <c r="N15" s="416">
        <v>0</v>
      </c>
      <c r="O15" s="417">
        <v>0</v>
      </c>
      <c r="P15" s="418">
        <v>0</v>
      </c>
      <c r="Q15" s="417">
        <v>0</v>
      </c>
      <c r="R15" s="417">
        <v>0</v>
      </c>
      <c r="S15" s="419">
        <v>0</v>
      </c>
      <c r="T15" s="420" t="s">
        <v>477</v>
      </c>
      <c r="U15" s="418" t="s">
        <v>477</v>
      </c>
      <c r="V15" s="395">
        <v>0</v>
      </c>
      <c r="W15" s="418" t="s">
        <v>477</v>
      </c>
      <c r="X15" s="418" t="s">
        <v>477</v>
      </c>
      <c r="Y15" s="421">
        <v>0</v>
      </c>
      <c r="Z15" s="384" t="s">
        <v>477</v>
      </c>
      <c r="AA15" s="382" t="s">
        <v>478</v>
      </c>
      <c r="AB15" s="435">
        <v>0</v>
      </c>
      <c r="AC15" s="423" t="s">
        <v>34</v>
      </c>
      <c r="AD15" s="423" t="s">
        <v>34</v>
      </c>
      <c r="AE15" s="436">
        <v>0</v>
      </c>
      <c r="AF15" s="390" t="s">
        <v>34</v>
      </c>
      <c r="AG15" s="391" t="s">
        <v>34</v>
      </c>
      <c r="AH15" s="392">
        <v>4</v>
      </c>
      <c r="AI15" s="391" t="s">
        <v>34</v>
      </c>
      <c r="AJ15" s="391" t="s">
        <v>34</v>
      </c>
      <c r="AK15" s="393">
        <v>4</v>
      </c>
      <c r="AL15" s="394" t="s">
        <v>34</v>
      </c>
      <c r="AM15" s="395" t="s">
        <v>34</v>
      </c>
      <c r="AN15" s="392">
        <v>68</v>
      </c>
      <c r="AO15" s="395" t="s">
        <v>34</v>
      </c>
      <c r="AP15" s="395" t="s">
        <v>34</v>
      </c>
      <c r="AQ15" s="393">
        <v>64</v>
      </c>
      <c r="AR15" s="394" t="s">
        <v>34</v>
      </c>
      <c r="AS15" s="395" t="s">
        <v>34</v>
      </c>
      <c r="AT15" s="392">
        <v>135</v>
      </c>
      <c r="AU15" s="395" t="s">
        <v>34</v>
      </c>
      <c r="AV15" s="395" t="s">
        <v>34</v>
      </c>
      <c r="AW15" s="393">
        <f t="shared" si="0"/>
        <v>67</v>
      </c>
      <c r="AX15" s="394" t="s">
        <v>34</v>
      </c>
      <c r="AY15" s="395" t="s">
        <v>34</v>
      </c>
      <c r="AZ15" s="392">
        <v>156</v>
      </c>
      <c r="BA15" s="395" t="s">
        <v>34</v>
      </c>
      <c r="BB15" s="395" t="s">
        <v>34</v>
      </c>
      <c r="BC15" s="426">
        <f t="shared" si="1"/>
        <v>21</v>
      </c>
      <c r="BD15" s="394" t="s">
        <v>34</v>
      </c>
      <c r="BE15" s="385" t="s">
        <v>34</v>
      </c>
      <c r="BF15" s="392">
        <v>199</v>
      </c>
      <c r="BG15" s="385" t="s">
        <v>34</v>
      </c>
      <c r="BH15" s="385" t="s">
        <v>34</v>
      </c>
      <c r="BI15" s="426">
        <f t="shared" si="2"/>
        <v>43</v>
      </c>
      <c r="BJ15" s="427" t="s">
        <v>34</v>
      </c>
      <c r="BK15" s="385" t="s">
        <v>34</v>
      </c>
      <c r="BL15" s="392">
        <v>199</v>
      </c>
      <c r="BM15" s="395" t="s">
        <v>34</v>
      </c>
      <c r="BN15" s="385" t="s">
        <v>34</v>
      </c>
      <c r="BO15" s="393">
        <f t="shared" si="3"/>
        <v>0</v>
      </c>
      <c r="BP15" s="394" t="s">
        <v>34</v>
      </c>
      <c r="BQ15" s="385" t="s">
        <v>34</v>
      </c>
      <c r="BR15" s="392">
        <v>199</v>
      </c>
      <c r="BS15" s="395" t="s">
        <v>34</v>
      </c>
      <c r="BT15" s="385" t="s">
        <v>34</v>
      </c>
      <c r="BU15" s="426">
        <f t="shared" si="4"/>
        <v>0</v>
      </c>
      <c r="BV15" s="443" t="s">
        <v>1019</v>
      </c>
      <c r="BW15" s="60"/>
      <c r="BX15" s="61"/>
    </row>
    <row r="16" spans="1:76" s="62" customFormat="1" ht="101.25" customHeight="1">
      <c r="A16" s="406" t="s">
        <v>484</v>
      </c>
      <c r="B16" s="430" t="s">
        <v>476</v>
      </c>
      <c r="C16" s="431" t="s">
        <v>488</v>
      </c>
      <c r="D16" s="406" t="s">
        <v>111</v>
      </c>
      <c r="E16" s="431" t="s">
        <v>112</v>
      </c>
      <c r="F16" s="431" t="s">
        <v>31</v>
      </c>
      <c r="G16" s="431" t="s">
        <v>32</v>
      </c>
      <c r="H16" s="432" t="s">
        <v>33</v>
      </c>
      <c r="I16" s="433" t="s">
        <v>33</v>
      </c>
      <c r="J16" s="393">
        <v>49</v>
      </c>
      <c r="K16" s="413" t="s">
        <v>477</v>
      </c>
      <c r="L16" s="414" t="s">
        <v>477</v>
      </c>
      <c r="M16" s="434">
        <v>138</v>
      </c>
      <c r="N16" s="416">
        <v>0</v>
      </c>
      <c r="O16" s="417">
        <v>0</v>
      </c>
      <c r="P16" s="418">
        <v>0</v>
      </c>
      <c r="Q16" s="417">
        <v>0</v>
      </c>
      <c r="R16" s="417">
        <v>0</v>
      </c>
      <c r="S16" s="419">
        <v>0</v>
      </c>
      <c r="T16" s="420" t="s">
        <v>477</v>
      </c>
      <c r="U16" s="418" t="s">
        <v>477</v>
      </c>
      <c r="V16" s="395">
        <v>0</v>
      </c>
      <c r="W16" s="418" t="s">
        <v>477</v>
      </c>
      <c r="X16" s="418" t="s">
        <v>477</v>
      </c>
      <c r="Y16" s="421">
        <v>0</v>
      </c>
      <c r="Z16" s="384" t="s">
        <v>477</v>
      </c>
      <c r="AA16" s="382" t="s">
        <v>478</v>
      </c>
      <c r="AB16" s="435">
        <v>0</v>
      </c>
      <c r="AC16" s="423" t="s">
        <v>34</v>
      </c>
      <c r="AD16" s="423" t="s">
        <v>34</v>
      </c>
      <c r="AE16" s="436">
        <v>0</v>
      </c>
      <c r="AF16" s="390" t="s">
        <v>34</v>
      </c>
      <c r="AG16" s="391" t="s">
        <v>34</v>
      </c>
      <c r="AH16" s="428">
        <v>12.37</v>
      </c>
      <c r="AI16" s="444" t="s">
        <v>34</v>
      </c>
      <c r="AJ16" s="444" t="s">
        <v>34</v>
      </c>
      <c r="AK16" s="445">
        <v>12.37</v>
      </c>
      <c r="AL16" s="446" t="s">
        <v>34</v>
      </c>
      <c r="AM16" s="444" t="s">
        <v>34</v>
      </c>
      <c r="AN16" s="428">
        <v>60.92</v>
      </c>
      <c r="AO16" s="444" t="s">
        <v>34</v>
      </c>
      <c r="AP16" s="444" t="s">
        <v>34</v>
      </c>
      <c r="AQ16" s="445">
        <v>48.550000000000004</v>
      </c>
      <c r="AR16" s="446" t="s">
        <v>34</v>
      </c>
      <c r="AS16" s="444" t="s">
        <v>34</v>
      </c>
      <c r="AT16" s="428">
        <v>110.5</v>
      </c>
      <c r="AU16" s="444" t="s">
        <v>34</v>
      </c>
      <c r="AV16" s="444" t="s">
        <v>34</v>
      </c>
      <c r="AW16" s="445">
        <f t="shared" si="0"/>
        <v>49.58</v>
      </c>
      <c r="AX16" s="446" t="s">
        <v>34</v>
      </c>
      <c r="AY16" s="444" t="s">
        <v>34</v>
      </c>
      <c r="AZ16" s="428">
        <v>126.46</v>
      </c>
      <c r="BA16" s="444" t="s">
        <v>34</v>
      </c>
      <c r="BB16" s="444" t="s">
        <v>34</v>
      </c>
      <c r="BC16" s="447">
        <f t="shared" si="1"/>
        <v>15.959999999999994</v>
      </c>
      <c r="BD16" s="446" t="s">
        <v>34</v>
      </c>
      <c r="BE16" s="448" t="s">
        <v>34</v>
      </c>
      <c r="BF16" s="428">
        <v>146.99</v>
      </c>
      <c r="BG16" s="444" t="s">
        <v>34</v>
      </c>
      <c r="BH16" s="444" t="s">
        <v>34</v>
      </c>
      <c r="BI16" s="447">
        <f t="shared" si="2"/>
        <v>20.530000000000015</v>
      </c>
      <c r="BJ16" s="449" t="s">
        <v>34</v>
      </c>
      <c r="BK16" s="448" t="s">
        <v>34</v>
      </c>
      <c r="BL16" s="428">
        <v>193.57</v>
      </c>
      <c r="BM16" s="444" t="s">
        <v>34</v>
      </c>
      <c r="BN16" s="448" t="s">
        <v>34</v>
      </c>
      <c r="BO16" s="445">
        <f t="shared" si="3"/>
        <v>46.579999999999984</v>
      </c>
      <c r="BP16" s="446" t="s">
        <v>34</v>
      </c>
      <c r="BQ16" s="448" t="s">
        <v>34</v>
      </c>
      <c r="BR16" s="428">
        <v>222.89</v>
      </c>
      <c r="BS16" s="444" t="s">
        <v>34</v>
      </c>
      <c r="BT16" s="448" t="s">
        <v>34</v>
      </c>
      <c r="BU16" s="447">
        <f t="shared" si="4"/>
        <v>29.319999999999993</v>
      </c>
      <c r="BV16" s="450" t="s">
        <v>925</v>
      </c>
      <c r="BW16" s="60"/>
      <c r="BX16" s="61"/>
    </row>
    <row r="17" spans="1:77" s="63" customFormat="1" ht="69.75" customHeight="1">
      <c r="A17" s="406" t="s">
        <v>484</v>
      </c>
      <c r="B17" s="407" t="s">
        <v>479</v>
      </c>
      <c r="C17" s="408" t="s">
        <v>284</v>
      </c>
      <c r="D17" s="409" t="s">
        <v>480</v>
      </c>
      <c r="E17" s="408" t="s">
        <v>483</v>
      </c>
      <c r="F17" s="408" t="s">
        <v>31</v>
      </c>
      <c r="G17" s="408" t="s">
        <v>32</v>
      </c>
      <c r="H17" s="410" t="s">
        <v>33</v>
      </c>
      <c r="I17" s="411" t="s">
        <v>33</v>
      </c>
      <c r="J17" s="412">
        <v>49043381</v>
      </c>
      <c r="K17" s="413" t="s">
        <v>477</v>
      </c>
      <c r="L17" s="414" t="s">
        <v>477</v>
      </c>
      <c r="M17" s="415">
        <v>522069419</v>
      </c>
      <c r="N17" s="416">
        <v>0</v>
      </c>
      <c r="O17" s="417">
        <v>0</v>
      </c>
      <c r="P17" s="418">
        <v>0</v>
      </c>
      <c r="Q17" s="417">
        <v>0</v>
      </c>
      <c r="R17" s="417">
        <v>0</v>
      </c>
      <c r="S17" s="419">
        <v>0</v>
      </c>
      <c r="T17" s="420" t="s">
        <v>477</v>
      </c>
      <c r="U17" s="418" t="s">
        <v>477</v>
      </c>
      <c r="V17" s="395">
        <v>0</v>
      </c>
      <c r="W17" s="418" t="s">
        <v>477</v>
      </c>
      <c r="X17" s="418" t="s">
        <v>477</v>
      </c>
      <c r="Y17" s="421">
        <v>0</v>
      </c>
      <c r="Z17" s="384" t="s">
        <v>477</v>
      </c>
      <c r="AA17" s="382" t="s">
        <v>478</v>
      </c>
      <c r="AB17" s="392">
        <v>12918559.449999999</v>
      </c>
      <c r="AC17" s="395" t="s">
        <v>34</v>
      </c>
      <c r="AD17" s="395" t="s">
        <v>34</v>
      </c>
      <c r="AE17" s="393">
        <v>12918559.449999999</v>
      </c>
      <c r="AF17" s="394" t="s">
        <v>34</v>
      </c>
      <c r="AG17" s="395" t="s">
        <v>34</v>
      </c>
      <c r="AH17" s="392">
        <v>19229338.859999999</v>
      </c>
      <c r="AI17" s="395" t="s">
        <v>34</v>
      </c>
      <c r="AJ17" s="395" t="s">
        <v>34</v>
      </c>
      <c r="AK17" s="393">
        <f>AH17-AE17</f>
        <v>6310779.4100000001</v>
      </c>
      <c r="AL17" s="394" t="s">
        <v>34</v>
      </c>
      <c r="AM17" s="395" t="s">
        <v>34</v>
      </c>
      <c r="AN17" s="392">
        <v>95262868.140000001</v>
      </c>
      <c r="AO17" s="395" t="s">
        <v>34</v>
      </c>
      <c r="AP17" s="395" t="s">
        <v>34</v>
      </c>
      <c r="AQ17" s="393">
        <v>76033529.280000001</v>
      </c>
      <c r="AR17" s="394" t="s">
        <v>34</v>
      </c>
      <c r="AS17" s="395" t="s">
        <v>34</v>
      </c>
      <c r="AT17" s="392">
        <v>201962588.36000001</v>
      </c>
      <c r="AU17" s="395" t="s">
        <v>34</v>
      </c>
      <c r="AV17" s="395" t="s">
        <v>34</v>
      </c>
      <c r="AW17" s="393">
        <f t="shared" si="0"/>
        <v>106699720.22000001</v>
      </c>
      <c r="AX17" s="394" t="s">
        <v>34</v>
      </c>
      <c r="AY17" s="395" t="s">
        <v>34</v>
      </c>
      <c r="AZ17" s="392">
        <v>277703564</v>
      </c>
      <c r="BA17" s="395" t="s">
        <v>34</v>
      </c>
      <c r="BB17" s="395" t="s">
        <v>34</v>
      </c>
      <c r="BC17" s="426">
        <f t="shared" si="1"/>
        <v>75740975.639999986</v>
      </c>
      <c r="BD17" s="394" t="s">
        <v>34</v>
      </c>
      <c r="BE17" s="385" t="s">
        <v>34</v>
      </c>
      <c r="BF17" s="392">
        <v>336836110</v>
      </c>
      <c r="BG17" s="395" t="s">
        <v>34</v>
      </c>
      <c r="BH17" s="395" t="s">
        <v>34</v>
      </c>
      <c r="BI17" s="398">
        <f t="shared" si="2"/>
        <v>59132546</v>
      </c>
      <c r="BJ17" s="427" t="s">
        <v>34</v>
      </c>
      <c r="BK17" s="385" t="s">
        <v>34</v>
      </c>
      <c r="BL17" s="392">
        <v>401042611</v>
      </c>
      <c r="BM17" s="395" t="s">
        <v>34</v>
      </c>
      <c r="BN17" s="385" t="s">
        <v>34</v>
      </c>
      <c r="BO17" s="376">
        <f t="shared" si="3"/>
        <v>64206501</v>
      </c>
      <c r="BP17" s="446" t="s">
        <v>34</v>
      </c>
      <c r="BQ17" s="448" t="s">
        <v>34</v>
      </c>
      <c r="BR17" s="428">
        <v>562137546.25999999</v>
      </c>
      <c r="BS17" s="444" t="s">
        <v>34</v>
      </c>
      <c r="BT17" s="448" t="s">
        <v>34</v>
      </c>
      <c r="BU17" s="398">
        <f t="shared" si="4"/>
        <v>161094935.25999999</v>
      </c>
      <c r="BV17" s="429"/>
      <c r="BW17" s="60"/>
    </row>
    <row r="18" spans="1:77" s="62" customFormat="1" ht="43.5" customHeight="1">
      <c r="A18" s="406" t="s">
        <v>489</v>
      </c>
      <c r="B18" s="430" t="s">
        <v>476</v>
      </c>
      <c r="C18" s="431" t="s">
        <v>490</v>
      </c>
      <c r="D18" s="406" t="s">
        <v>141</v>
      </c>
      <c r="E18" s="431" t="s">
        <v>112</v>
      </c>
      <c r="F18" s="431" t="s">
        <v>31</v>
      </c>
      <c r="G18" s="431" t="s">
        <v>32</v>
      </c>
      <c r="H18" s="432" t="s">
        <v>33</v>
      </c>
      <c r="I18" s="433" t="s">
        <v>33</v>
      </c>
      <c r="J18" s="393">
        <v>46</v>
      </c>
      <c r="K18" s="413" t="s">
        <v>477</v>
      </c>
      <c r="L18" s="414" t="s">
        <v>477</v>
      </c>
      <c r="M18" s="434">
        <v>154</v>
      </c>
      <c r="N18" s="416">
        <v>0</v>
      </c>
      <c r="O18" s="417">
        <v>0</v>
      </c>
      <c r="P18" s="418">
        <v>0</v>
      </c>
      <c r="Q18" s="417">
        <v>0</v>
      </c>
      <c r="R18" s="417">
        <v>0</v>
      </c>
      <c r="S18" s="419">
        <v>0</v>
      </c>
      <c r="T18" s="420" t="s">
        <v>477</v>
      </c>
      <c r="U18" s="418" t="s">
        <v>477</v>
      </c>
      <c r="V18" s="395">
        <v>0</v>
      </c>
      <c r="W18" s="418" t="s">
        <v>477</v>
      </c>
      <c r="X18" s="418" t="s">
        <v>477</v>
      </c>
      <c r="Y18" s="421">
        <v>0</v>
      </c>
      <c r="Z18" s="384" t="s">
        <v>477</v>
      </c>
      <c r="AA18" s="382" t="s">
        <v>478</v>
      </c>
      <c r="AB18" s="435">
        <v>0</v>
      </c>
      <c r="AC18" s="423" t="s">
        <v>34</v>
      </c>
      <c r="AD18" s="423" t="s">
        <v>34</v>
      </c>
      <c r="AE18" s="436">
        <v>0</v>
      </c>
      <c r="AF18" s="390" t="s">
        <v>34</v>
      </c>
      <c r="AG18" s="391" t="s">
        <v>34</v>
      </c>
      <c r="AH18" s="428">
        <v>0.48</v>
      </c>
      <c r="AI18" s="391" t="s">
        <v>34</v>
      </c>
      <c r="AJ18" s="391" t="s">
        <v>34</v>
      </c>
      <c r="AK18" s="445">
        <v>0.48</v>
      </c>
      <c r="AL18" s="394" t="s">
        <v>34</v>
      </c>
      <c r="AM18" s="395" t="s">
        <v>34</v>
      </c>
      <c r="AN18" s="428">
        <v>109.04</v>
      </c>
      <c r="AO18" s="444" t="s">
        <v>34</v>
      </c>
      <c r="AP18" s="444" t="s">
        <v>34</v>
      </c>
      <c r="AQ18" s="445">
        <f>AN18-AH18</f>
        <v>108.56</v>
      </c>
      <c r="AR18" s="446" t="s">
        <v>34</v>
      </c>
      <c r="AS18" s="444" t="s">
        <v>34</v>
      </c>
      <c r="AT18" s="428">
        <v>150.71</v>
      </c>
      <c r="AU18" s="444" t="s">
        <v>34</v>
      </c>
      <c r="AV18" s="444" t="s">
        <v>34</v>
      </c>
      <c r="AW18" s="445">
        <f t="shared" si="0"/>
        <v>41.67</v>
      </c>
      <c r="AX18" s="446" t="s">
        <v>34</v>
      </c>
      <c r="AY18" s="444" t="s">
        <v>34</v>
      </c>
      <c r="AZ18" s="428">
        <v>180.47</v>
      </c>
      <c r="BA18" s="444" t="s">
        <v>34</v>
      </c>
      <c r="BB18" s="444" t="s">
        <v>34</v>
      </c>
      <c r="BC18" s="447">
        <f t="shared" si="1"/>
        <v>29.759999999999991</v>
      </c>
      <c r="BD18" s="446" t="s">
        <v>34</v>
      </c>
      <c r="BE18" s="448" t="s">
        <v>34</v>
      </c>
      <c r="BF18" s="428">
        <v>225.32</v>
      </c>
      <c r="BG18" s="444" t="s">
        <v>34</v>
      </c>
      <c r="BH18" s="444" t="s">
        <v>34</v>
      </c>
      <c r="BI18" s="447">
        <f t="shared" si="2"/>
        <v>44.849999999999994</v>
      </c>
      <c r="BJ18" s="449" t="s">
        <v>34</v>
      </c>
      <c r="BK18" s="448" t="s">
        <v>34</v>
      </c>
      <c r="BL18" s="428">
        <v>242.88</v>
      </c>
      <c r="BM18" s="444" t="s">
        <v>34</v>
      </c>
      <c r="BN18" s="448" t="s">
        <v>34</v>
      </c>
      <c r="BO18" s="445">
        <f t="shared" si="3"/>
        <v>17.560000000000002</v>
      </c>
      <c r="BP18" s="446" t="s">
        <v>34</v>
      </c>
      <c r="BQ18" s="448" t="s">
        <v>34</v>
      </c>
      <c r="BR18" s="428">
        <v>263.52</v>
      </c>
      <c r="BS18" s="444" t="s">
        <v>34</v>
      </c>
      <c r="BT18" s="448" t="s">
        <v>34</v>
      </c>
      <c r="BU18" s="447">
        <f t="shared" si="4"/>
        <v>20.639999999999986</v>
      </c>
      <c r="BV18" s="451" t="s">
        <v>491</v>
      </c>
      <c r="BW18" s="60"/>
      <c r="BX18" s="61"/>
    </row>
    <row r="19" spans="1:77" s="62" customFormat="1" ht="58.5" customHeight="1">
      <c r="A19" s="406" t="s">
        <v>489</v>
      </c>
      <c r="B19" s="430" t="s">
        <v>476</v>
      </c>
      <c r="C19" s="431" t="s">
        <v>492</v>
      </c>
      <c r="D19" s="406" t="s">
        <v>493</v>
      </c>
      <c r="E19" s="431" t="s">
        <v>133</v>
      </c>
      <c r="F19" s="431" t="s">
        <v>31</v>
      </c>
      <c r="G19" s="431" t="s">
        <v>32</v>
      </c>
      <c r="H19" s="432" t="s">
        <v>33</v>
      </c>
      <c r="I19" s="433" t="s">
        <v>33</v>
      </c>
      <c r="J19" s="393">
        <v>7</v>
      </c>
      <c r="K19" s="413" t="s">
        <v>477</v>
      </c>
      <c r="L19" s="414" t="s">
        <v>477</v>
      </c>
      <c r="M19" s="434">
        <v>23</v>
      </c>
      <c r="N19" s="416">
        <v>0</v>
      </c>
      <c r="O19" s="417">
        <v>0</v>
      </c>
      <c r="P19" s="418">
        <v>0</v>
      </c>
      <c r="Q19" s="417">
        <v>0</v>
      </c>
      <c r="R19" s="417">
        <v>0</v>
      </c>
      <c r="S19" s="419">
        <v>0</v>
      </c>
      <c r="T19" s="420" t="s">
        <v>477</v>
      </c>
      <c r="U19" s="418" t="s">
        <v>477</v>
      </c>
      <c r="V19" s="395">
        <v>0</v>
      </c>
      <c r="W19" s="418" t="s">
        <v>477</v>
      </c>
      <c r="X19" s="418" t="s">
        <v>477</v>
      </c>
      <c r="Y19" s="421">
        <v>0</v>
      </c>
      <c r="Z19" s="384" t="s">
        <v>477</v>
      </c>
      <c r="AA19" s="382" t="s">
        <v>478</v>
      </c>
      <c r="AB19" s="435">
        <v>0</v>
      </c>
      <c r="AC19" s="423" t="s">
        <v>34</v>
      </c>
      <c r="AD19" s="423" t="s">
        <v>34</v>
      </c>
      <c r="AE19" s="436">
        <v>0</v>
      </c>
      <c r="AF19" s="390" t="s">
        <v>34</v>
      </c>
      <c r="AG19" s="391" t="s">
        <v>34</v>
      </c>
      <c r="AH19" s="392">
        <v>2</v>
      </c>
      <c r="AI19" s="391" t="s">
        <v>34</v>
      </c>
      <c r="AJ19" s="391" t="s">
        <v>34</v>
      </c>
      <c r="AK19" s="393">
        <v>2</v>
      </c>
      <c r="AL19" s="394" t="s">
        <v>34</v>
      </c>
      <c r="AM19" s="395" t="s">
        <v>34</v>
      </c>
      <c r="AN19" s="392">
        <v>16</v>
      </c>
      <c r="AO19" s="395" t="s">
        <v>34</v>
      </c>
      <c r="AP19" s="395" t="s">
        <v>34</v>
      </c>
      <c r="AQ19" s="393">
        <v>14</v>
      </c>
      <c r="AR19" s="394" t="s">
        <v>34</v>
      </c>
      <c r="AS19" s="395" t="s">
        <v>34</v>
      </c>
      <c r="AT19" s="392">
        <v>47</v>
      </c>
      <c r="AU19" s="395" t="s">
        <v>34</v>
      </c>
      <c r="AV19" s="395" t="s">
        <v>34</v>
      </c>
      <c r="AW19" s="393">
        <f t="shared" si="0"/>
        <v>31</v>
      </c>
      <c r="AX19" s="394" t="s">
        <v>34</v>
      </c>
      <c r="AY19" s="395" t="s">
        <v>34</v>
      </c>
      <c r="AZ19" s="392">
        <v>54</v>
      </c>
      <c r="BA19" s="395" t="s">
        <v>34</v>
      </c>
      <c r="BB19" s="395" t="s">
        <v>34</v>
      </c>
      <c r="BC19" s="426">
        <f t="shared" si="1"/>
        <v>7</v>
      </c>
      <c r="BD19" s="394" t="s">
        <v>34</v>
      </c>
      <c r="BE19" s="385" t="s">
        <v>34</v>
      </c>
      <c r="BF19" s="392">
        <v>55</v>
      </c>
      <c r="BG19" s="385" t="s">
        <v>34</v>
      </c>
      <c r="BH19" s="385" t="s">
        <v>34</v>
      </c>
      <c r="BI19" s="426">
        <f t="shared" si="2"/>
        <v>1</v>
      </c>
      <c r="BJ19" s="427" t="s">
        <v>34</v>
      </c>
      <c r="BK19" s="385" t="s">
        <v>34</v>
      </c>
      <c r="BL19" s="392">
        <v>56</v>
      </c>
      <c r="BM19" s="395" t="s">
        <v>34</v>
      </c>
      <c r="BN19" s="385" t="s">
        <v>34</v>
      </c>
      <c r="BO19" s="393">
        <f t="shared" si="3"/>
        <v>1</v>
      </c>
      <c r="BP19" s="394" t="s">
        <v>34</v>
      </c>
      <c r="BQ19" s="385" t="s">
        <v>34</v>
      </c>
      <c r="BR19" s="392">
        <v>58</v>
      </c>
      <c r="BS19" s="395" t="s">
        <v>34</v>
      </c>
      <c r="BT19" s="385" t="s">
        <v>34</v>
      </c>
      <c r="BU19" s="426">
        <f t="shared" si="4"/>
        <v>2</v>
      </c>
      <c r="BV19" s="443" t="s">
        <v>926</v>
      </c>
      <c r="BW19" s="60"/>
      <c r="BX19" s="61"/>
    </row>
    <row r="20" spans="1:77" s="62" customFormat="1" ht="47.25" customHeight="1">
      <c r="A20" s="406" t="s">
        <v>489</v>
      </c>
      <c r="B20" s="430" t="s">
        <v>476</v>
      </c>
      <c r="C20" s="431" t="s">
        <v>494</v>
      </c>
      <c r="D20" s="406" t="s">
        <v>132</v>
      </c>
      <c r="E20" s="431" t="s">
        <v>133</v>
      </c>
      <c r="F20" s="431" t="s">
        <v>31</v>
      </c>
      <c r="G20" s="431" t="s">
        <v>32</v>
      </c>
      <c r="H20" s="432" t="s">
        <v>33</v>
      </c>
      <c r="I20" s="433" t="s">
        <v>33</v>
      </c>
      <c r="J20" s="393">
        <v>0</v>
      </c>
      <c r="K20" s="413" t="s">
        <v>477</v>
      </c>
      <c r="L20" s="414" t="s">
        <v>477</v>
      </c>
      <c r="M20" s="434">
        <v>7</v>
      </c>
      <c r="N20" s="416">
        <v>0</v>
      </c>
      <c r="O20" s="417">
        <v>0</v>
      </c>
      <c r="P20" s="418">
        <v>0</v>
      </c>
      <c r="Q20" s="417">
        <v>0</v>
      </c>
      <c r="R20" s="417">
        <v>0</v>
      </c>
      <c r="S20" s="419">
        <v>0</v>
      </c>
      <c r="T20" s="420" t="s">
        <v>477</v>
      </c>
      <c r="U20" s="418" t="s">
        <v>477</v>
      </c>
      <c r="V20" s="395">
        <v>0</v>
      </c>
      <c r="W20" s="418" t="s">
        <v>477</v>
      </c>
      <c r="X20" s="418" t="s">
        <v>477</v>
      </c>
      <c r="Y20" s="421">
        <v>0</v>
      </c>
      <c r="Z20" s="384" t="s">
        <v>477</v>
      </c>
      <c r="AA20" s="382" t="s">
        <v>478</v>
      </c>
      <c r="AB20" s="435">
        <v>0</v>
      </c>
      <c r="AC20" s="423" t="s">
        <v>34</v>
      </c>
      <c r="AD20" s="423" t="s">
        <v>34</v>
      </c>
      <c r="AE20" s="436">
        <v>0</v>
      </c>
      <c r="AF20" s="390" t="s">
        <v>34</v>
      </c>
      <c r="AG20" s="391" t="s">
        <v>34</v>
      </c>
      <c r="AH20" s="392">
        <v>0</v>
      </c>
      <c r="AI20" s="391" t="s">
        <v>34</v>
      </c>
      <c r="AJ20" s="391" t="s">
        <v>34</v>
      </c>
      <c r="AK20" s="393">
        <v>0</v>
      </c>
      <c r="AL20" s="394" t="s">
        <v>34</v>
      </c>
      <c r="AM20" s="395" t="s">
        <v>34</v>
      </c>
      <c r="AN20" s="392">
        <v>0</v>
      </c>
      <c r="AO20" s="395" t="s">
        <v>34</v>
      </c>
      <c r="AP20" s="395" t="s">
        <v>34</v>
      </c>
      <c r="AQ20" s="393">
        <v>0</v>
      </c>
      <c r="AR20" s="394" t="s">
        <v>34</v>
      </c>
      <c r="AS20" s="395" t="s">
        <v>34</v>
      </c>
      <c r="AT20" s="392">
        <v>4</v>
      </c>
      <c r="AU20" s="395" t="s">
        <v>34</v>
      </c>
      <c r="AV20" s="395" t="s">
        <v>34</v>
      </c>
      <c r="AW20" s="393">
        <f t="shared" si="0"/>
        <v>4</v>
      </c>
      <c r="AX20" s="394" t="s">
        <v>34</v>
      </c>
      <c r="AY20" s="395" t="s">
        <v>34</v>
      </c>
      <c r="AZ20" s="392">
        <v>6</v>
      </c>
      <c r="BA20" s="395" t="s">
        <v>34</v>
      </c>
      <c r="BB20" s="395" t="s">
        <v>34</v>
      </c>
      <c r="BC20" s="426">
        <f t="shared" si="1"/>
        <v>2</v>
      </c>
      <c r="BD20" s="394" t="s">
        <v>34</v>
      </c>
      <c r="BE20" s="385" t="s">
        <v>34</v>
      </c>
      <c r="BF20" s="392">
        <v>6</v>
      </c>
      <c r="BG20" s="395" t="s">
        <v>34</v>
      </c>
      <c r="BH20" s="395" t="s">
        <v>34</v>
      </c>
      <c r="BI20" s="426">
        <f t="shared" si="2"/>
        <v>0</v>
      </c>
      <c r="BJ20" s="427" t="s">
        <v>34</v>
      </c>
      <c r="BK20" s="385" t="s">
        <v>34</v>
      </c>
      <c r="BL20" s="392">
        <v>7</v>
      </c>
      <c r="BM20" s="395" t="s">
        <v>34</v>
      </c>
      <c r="BN20" s="385" t="s">
        <v>34</v>
      </c>
      <c r="BO20" s="393">
        <f t="shared" si="3"/>
        <v>1</v>
      </c>
      <c r="BP20" s="394" t="s">
        <v>34</v>
      </c>
      <c r="BQ20" s="385" t="s">
        <v>34</v>
      </c>
      <c r="BR20" s="392">
        <v>7</v>
      </c>
      <c r="BS20" s="395" t="s">
        <v>34</v>
      </c>
      <c r="BT20" s="385" t="s">
        <v>34</v>
      </c>
      <c r="BU20" s="426">
        <f t="shared" si="4"/>
        <v>0</v>
      </c>
      <c r="BV20" s="443"/>
      <c r="BW20" s="60"/>
      <c r="BX20" s="61"/>
    </row>
    <row r="21" spans="1:77" s="62" customFormat="1" ht="51" customHeight="1" thickBot="1">
      <c r="A21" s="406" t="s">
        <v>489</v>
      </c>
      <c r="B21" s="452" t="s">
        <v>495</v>
      </c>
      <c r="C21" s="431" t="s">
        <v>496</v>
      </c>
      <c r="D21" s="406" t="s">
        <v>497</v>
      </c>
      <c r="E21" s="431" t="s">
        <v>133</v>
      </c>
      <c r="F21" s="431" t="s">
        <v>31</v>
      </c>
      <c r="G21" s="431" t="s">
        <v>32</v>
      </c>
      <c r="H21" s="432" t="s">
        <v>33</v>
      </c>
      <c r="I21" s="433" t="s">
        <v>33</v>
      </c>
      <c r="J21" s="393">
        <v>3</v>
      </c>
      <c r="K21" s="413" t="s">
        <v>477</v>
      </c>
      <c r="L21" s="414" t="s">
        <v>477</v>
      </c>
      <c r="M21" s="453" t="s">
        <v>33</v>
      </c>
      <c r="N21" s="416">
        <v>0</v>
      </c>
      <c r="O21" s="417">
        <v>0</v>
      </c>
      <c r="P21" s="418">
        <v>0</v>
      </c>
      <c r="Q21" s="417">
        <v>0</v>
      </c>
      <c r="R21" s="417">
        <v>0</v>
      </c>
      <c r="S21" s="419">
        <v>0</v>
      </c>
      <c r="T21" s="420" t="s">
        <v>477</v>
      </c>
      <c r="U21" s="418" t="s">
        <v>477</v>
      </c>
      <c r="V21" s="395">
        <v>0</v>
      </c>
      <c r="W21" s="418" t="s">
        <v>477</v>
      </c>
      <c r="X21" s="418" t="s">
        <v>477</v>
      </c>
      <c r="Y21" s="421">
        <v>0</v>
      </c>
      <c r="Z21" s="384" t="s">
        <v>477</v>
      </c>
      <c r="AA21" s="382" t="s">
        <v>478</v>
      </c>
      <c r="AB21" s="435">
        <v>0</v>
      </c>
      <c r="AC21" s="423" t="s">
        <v>34</v>
      </c>
      <c r="AD21" s="423" t="s">
        <v>34</v>
      </c>
      <c r="AE21" s="436">
        <v>0</v>
      </c>
      <c r="AF21" s="390" t="s">
        <v>34</v>
      </c>
      <c r="AG21" s="391" t="s">
        <v>34</v>
      </c>
      <c r="AH21" s="392">
        <v>2</v>
      </c>
      <c r="AI21" s="391" t="s">
        <v>34</v>
      </c>
      <c r="AJ21" s="391" t="s">
        <v>34</v>
      </c>
      <c r="AK21" s="393">
        <v>2</v>
      </c>
      <c r="AL21" s="394" t="s">
        <v>34</v>
      </c>
      <c r="AM21" s="395" t="s">
        <v>34</v>
      </c>
      <c r="AN21" s="392">
        <v>6</v>
      </c>
      <c r="AO21" s="395" t="s">
        <v>34</v>
      </c>
      <c r="AP21" s="395" t="s">
        <v>34</v>
      </c>
      <c r="AQ21" s="393">
        <v>4</v>
      </c>
      <c r="AR21" s="394" t="s">
        <v>34</v>
      </c>
      <c r="AS21" s="395" t="s">
        <v>34</v>
      </c>
      <c r="AT21" s="392">
        <v>6</v>
      </c>
      <c r="AU21" s="395" t="s">
        <v>34</v>
      </c>
      <c r="AV21" s="395" t="s">
        <v>34</v>
      </c>
      <c r="AW21" s="393">
        <v>0</v>
      </c>
      <c r="AX21" s="394" t="s">
        <v>34</v>
      </c>
      <c r="AY21" s="395" t="s">
        <v>34</v>
      </c>
      <c r="AZ21" s="392">
        <v>7</v>
      </c>
      <c r="BA21" s="395" t="s">
        <v>34</v>
      </c>
      <c r="BB21" s="395" t="s">
        <v>34</v>
      </c>
      <c r="BC21" s="426">
        <v>1</v>
      </c>
      <c r="BD21" s="394"/>
      <c r="BE21" s="385"/>
      <c r="BF21" s="392">
        <v>7</v>
      </c>
      <c r="BG21" s="395"/>
      <c r="BH21" s="395"/>
      <c r="BI21" s="426">
        <f t="shared" si="2"/>
        <v>0</v>
      </c>
      <c r="BJ21" s="427"/>
      <c r="BK21" s="385"/>
      <c r="BL21" s="392">
        <v>7</v>
      </c>
      <c r="BM21" s="395"/>
      <c r="BN21" s="385"/>
      <c r="BO21" s="393">
        <f t="shared" si="3"/>
        <v>0</v>
      </c>
      <c r="BP21" s="394"/>
      <c r="BQ21" s="385"/>
      <c r="BR21" s="392">
        <v>7</v>
      </c>
      <c r="BS21" s="395"/>
      <c r="BT21" s="385"/>
      <c r="BU21" s="426">
        <f t="shared" si="4"/>
        <v>0</v>
      </c>
      <c r="BV21" s="443"/>
      <c r="BW21" s="60"/>
      <c r="BY21" s="61"/>
    </row>
    <row r="22" spans="1:77" s="62" customFormat="1" ht="136.5" customHeight="1">
      <c r="A22" s="406" t="s">
        <v>489</v>
      </c>
      <c r="B22" s="430" t="s">
        <v>476</v>
      </c>
      <c r="C22" s="431" t="s">
        <v>124</v>
      </c>
      <c r="D22" s="406" t="s">
        <v>498</v>
      </c>
      <c r="E22" s="431" t="s">
        <v>125</v>
      </c>
      <c r="F22" s="431" t="s">
        <v>31</v>
      </c>
      <c r="G22" s="431" t="s">
        <v>32</v>
      </c>
      <c r="H22" s="432" t="s">
        <v>33</v>
      </c>
      <c r="I22" s="433" t="s">
        <v>33</v>
      </c>
      <c r="J22" s="393">
        <v>0</v>
      </c>
      <c r="K22" s="413" t="s">
        <v>477</v>
      </c>
      <c r="L22" s="414" t="s">
        <v>477</v>
      </c>
      <c r="M22" s="434">
        <v>1650</v>
      </c>
      <c r="N22" s="416">
        <v>0</v>
      </c>
      <c r="O22" s="417">
        <v>0</v>
      </c>
      <c r="P22" s="418">
        <v>0</v>
      </c>
      <c r="Q22" s="417">
        <v>0</v>
      </c>
      <c r="R22" s="417">
        <v>0</v>
      </c>
      <c r="S22" s="419">
        <v>0</v>
      </c>
      <c r="T22" s="420" t="s">
        <v>477</v>
      </c>
      <c r="U22" s="418" t="s">
        <v>477</v>
      </c>
      <c r="V22" s="395">
        <v>0</v>
      </c>
      <c r="W22" s="418" t="s">
        <v>477</v>
      </c>
      <c r="X22" s="418" t="s">
        <v>477</v>
      </c>
      <c r="Y22" s="421">
        <v>0</v>
      </c>
      <c r="Z22" s="384" t="s">
        <v>477</v>
      </c>
      <c r="AA22" s="382" t="s">
        <v>478</v>
      </c>
      <c r="AB22" s="435">
        <v>0</v>
      </c>
      <c r="AC22" s="423" t="s">
        <v>34</v>
      </c>
      <c r="AD22" s="423" t="s">
        <v>34</v>
      </c>
      <c r="AE22" s="436">
        <v>0</v>
      </c>
      <c r="AF22" s="390" t="s">
        <v>34</v>
      </c>
      <c r="AG22" s="391" t="s">
        <v>34</v>
      </c>
      <c r="AH22" s="392">
        <v>0</v>
      </c>
      <c r="AI22" s="391" t="s">
        <v>34</v>
      </c>
      <c r="AJ22" s="391" t="s">
        <v>34</v>
      </c>
      <c r="AK22" s="393">
        <v>0</v>
      </c>
      <c r="AL22" s="394" t="s">
        <v>34</v>
      </c>
      <c r="AM22" s="395" t="s">
        <v>34</v>
      </c>
      <c r="AN22" s="392">
        <v>0</v>
      </c>
      <c r="AO22" s="395" t="s">
        <v>34</v>
      </c>
      <c r="AP22" s="395" t="s">
        <v>34</v>
      </c>
      <c r="AQ22" s="393">
        <v>0</v>
      </c>
      <c r="AR22" s="394" t="s">
        <v>34</v>
      </c>
      <c r="AS22" s="395" t="s">
        <v>34</v>
      </c>
      <c r="AT22" s="392">
        <v>0</v>
      </c>
      <c r="AU22" s="395" t="s">
        <v>34</v>
      </c>
      <c r="AV22" s="395" t="s">
        <v>34</v>
      </c>
      <c r="AW22" s="393">
        <f t="shared" si="0"/>
        <v>0</v>
      </c>
      <c r="AX22" s="394" t="s">
        <v>34</v>
      </c>
      <c r="AY22" s="395" t="s">
        <v>34</v>
      </c>
      <c r="AZ22" s="392">
        <v>132</v>
      </c>
      <c r="BA22" s="395" t="s">
        <v>34</v>
      </c>
      <c r="BB22" s="395" t="s">
        <v>34</v>
      </c>
      <c r="BC22" s="426">
        <f t="shared" si="1"/>
        <v>132</v>
      </c>
      <c r="BD22" s="394" t="s">
        <v>34</v>
      </c>
      <c r="BE22" s="385" t="s">
        <v>34</v>
      </c>
      <c r="BF22" s="392">
        <v>2804</v>
      </c>
      <c r="BG22" s="385" t="s">
        <v>34</v>
      </c>
      <c r="BH22" s="385" t="s">
        <v>34</v>
      </c>
      <c r="BI22" s="426">
        <f t="shared" si="2"/>
        <v>2672</v>
      </c>
      <c r="BJ22" s="427" t="s">
        <v>34</v>
      </c>
      <c r="BK22" s="385" t="s">
        <v>34</v>
      </c>
      <c r="BL22" s="392">
        <v>2804</v>
      </c>
      <c r="BM22" s="395" t="s">
        <v>34</v>
      </c>
      <c r="BN22" s="385" t="s">
        <v>34</v>
      </c>
      <c r="BO22" s="393">
        <f t="shared" si="3"/>
        <v>0</v>
      </c>
      <c r="BP22" s="394" t="s">
        <v>34</v>
      </c>
      <c r="BQ22" s="385" t="s">
        <v>34</v>
      </c>
      <c r="BR22" s="392">
        <v>5261</v>
      </c>
      <c r="BS22" s="395" t="s">
        <v>34</v>
      </c>
      <c r="BT22" s="385" t="s">
        <v>34</v>
      </c>
      <c r="BU22" s="426">
        <f t="shared" si="4"/>
        <v>2457</v>
      </c>
      <c r="BV22" s="454" t="s">
        <v>927</v>
      </c>
      <c r="BW22" s="60"/>
      <c r="BX22" s="61"/>
    </row>
    <row r="23" spans="1:77" s="62" customFormat="1" ht="72" customHeight="1">
      <c r="A23" s="406" t="s">
        <v>489</v>
      </c>
      <c r="B23" s="452" t="s">
        <v>495</v>
      </c>
      <c r="C23" s="431" t="s">
        <v>499</v>
      </c>
      <c r="D23" s="406" t="s">
        <v>500</v>
      </c>
      <c r="E23" s="431" t="s">
        <v>133</v>
      </c>
      <c r="F23" s="431" t="s">
        <v>31</v>
      </c>
      <c r="G23" s="431" t="s">
        <v>32</v>
      </c>
      <c r="H23" s="432" t="s">
        <v>33</v>
      </c>
      <c r="I23" s="433" t="s">
        <v>33</v>
      </c>
      <c r="J23" s="393">
        <v>1</v>
      </c>
      <c r="K23" s="413" t="s">
        <v>477</v>
      </c>
      <c r="L23" s="414" t="s">
        <v>477</v>
      </c>
      <c r="M23" s="453" t="s">
        <v>33</v>
      </c>
      <c r="N23" s="455" t="s">
        <v>477</v>
      </c>
      <c r="O23" s="456" t="s">
        <v>477</v>
      </c>
      <c r="P23" s="457">
        <v>0</v>
      </c>
      <c r="Q23" s="456" t="s">
        <v>477</v>
      </c>
      <c r="R23" s="456" t="s">
        <v>477</v>
      </c>
      <c r="S23" s="458">
        <v>0</v>
      </c>
      <c r="T23" s="420" t="s">
        <v>477</v>
      </c>
      <c r="U23" s="418" t="s">
        <v>477</v>
      </c>
      <c r="V23" s="395">
        <v>0</v>
      </c>
      <c r="W23" s="418" t="s">
        <v>477</v>
      </c>
      <c r="X23" s="418" t="s">
        <v>477</v>
      </c>
      <c r="Y23" s="421">
        <v>0</v>
      </c>
      <c r="Z23" s="384" t="s">
        <v>477</v>
      </c>
      <c r="AA23" s="382" t="s">
        <v>478</v>
      </c>
      <c r="AB23" s="435">
        <v>0</v>
      </c>
      <c r="AC23" s="423" t="s">
        <v>34</v>
      </c>
      <c r="AD23" s="423" t="s">
        <v>34</v>
      </c>
      <c r="AE23" s="436">
        <v>0</v>
      </c>
      <c r="AF23" s="390" t="s">
        <v>34</v>
      </c>
      <c r="AG23" s="391" t="s">
        <v>34</v>
      </c>
      <c r="AH23" s="392">
        <v>1</v>
      </c>
      <c r="AI23" s="391" t="s">
        <v>34</v>
      </c>
      <c r="AJ23" s="391" t="s">
        <v>34</v>
      </c>
      <c r="AK23" s="393">
        <v>1</v>
      </c>
      <c r="AL23" s="394" t="s">
        <v>34</v>
      </c>
      <c r="AM23" s="395" t="s">
        <v>34</v>
      </c>
      <c r="AN23" s="392">
        <v>3</v>
      </c>
      <c r="AO23" s="395" t="s">
        <v>34</v>
      </c>
      <c r="AP23" s="395" t="s">
        <v>34</v>
      </c>
      <c r="AQ23" s="393">
        <v>2</v>
      </c>
      <c r="AR23" s="394" t="s">
        <v>34</v>
      </c>
      <c r="AS23" s="395" t="s">
        <v>34</v>
      </c>
      <c r="AT23" s="392">
        <v>3</v>
      </c>
      <c r="AU23" s="395" t="s">
        <v>34</v>
      </c>
      <c r="AV23" s="395" t="s">
        <v>34</v>
      </c>
      <c r="AW23" s="393">
        <v>0</v>
      </c>
      <c r="AX23" s="394" t="s">
        <v>34</v>
      </c>
      <c r="AY23" s="395" t="s">
        <v>34</v>
      </c>
      <c r="AZ23" s="392">
        <v>3</v>
      </c>
      <c r="BA23" s="395" t="s">
        <v>34</v>
      </c>
      <c r="BB23" s="395" t="s">
        <v>34</v>
      </c>
      <c r="BC23" s="426">
        <v>0</v>
      </c>
      <c r="BD23" s="394" t="s">
        <v>34</v>
      </c>
      <c r="BE23" s="385" t="s">
        <v>34</v>
      </c>
      <c r="BF23" s="392">
        <v>3</v>
      </c>
      <c r="BG23" s="385" t="s">
        <v>34</v>
      </c>
      <c r="BH23" s="385" t="s">
        <v>34</v>
      </c>
      <c r="BI23" s="426">
        <v>0</v>
      </c>
      <c r="BJ23" s="427" t="s">
        <v>34</v>
      </c>
      <c r="BK23" s="385" t="s">
        <v>34</v>
      </c>
      <c r="BL23" s="392">
        <v>3</v>
      </c>
      <c r="BM23" s="395" t="s">
        <v>34</v>
      </c>
      <c r="BN23" s="385" t="s">
        <v>34</v>
      </c>
      <c r="BO23" s="393">
        <f t="shared" si="3"/>
        <v>0</v>
      </c>
      <c r="BP23" s="394" t="s">
        <v>34</v>
      </c>
      <c r="BQ23" s="385" t="s">
        <v>34</v>
      </c>
      <c r="BR23" s="392">
        <v>3</v>
      </c>
      <c r="BS23" s="395" t="s">
        <v>34</v>
      </c>
      <c r="BT23" s="385" t="s">
        <v>34</v>
      </c>
      <c r="BU23" s="426">
        <f t="shared" si="4"/>
        <v>0</v>
      </c>
      <c r="BV23" s="451"/>
      <c r="BW23" s="60"/>
      <c r="BY23" s="61"/>
    </row>
    <row r="24" spans="1:77" s="63" customFormat="1" ht="45" customHeight="1">
      <c r="A24" s="406" t="s">
        <v>489</v>
      </c>
      <c r="B24" s="407" t="s">
        <v>479</v>
      </c>
      <c r="C24" s="408" t="s">
        <v>285</v>
      </c>
      <c r="D24" s="409" t="s">
        <v>482</v>
      </c>
      <c r="E24" s="408" t="s">
        <v>483</v>
      </c>
      <c r="F24" s="408" t="s">
        <v>31</v>
      </c>
      <c r="G24" s="408" t="s">
        <v>32</v>
      </c>
      <c r="H24" s="410" t="s">
        <v>33</v>
      </c>
      <c r="I24" s="411" t="s">
        <v>33</v>
      </c>
      <c r="J24" s="412">
        <v>25131941</v>
      </c>
      <c r="K24" s="413" t="s">
        <v>477</v>
      </c>
      <c r="L24" s="414" t="s">
        <v>477</v>
      </c>
      <c r="M24" s="415">
        <v>206394468</v>
      </c>
      <c r="N24" s="439" t="s">
        <v>477</v>
      </c>
      <c r="O24" s="440" t="s">
        <v>477</v>
      </c>
      <c r="P24" s="418">
        <v>0</v>
      </c>
      <c r="Q24" s="440" t="s">
        <v>477</v>
      </c>
      <c r="R24" s="440" t="s">
        <v>477</v>
      </c>
      <c r="S24" s="419">
        <v>0</v>
      </c>
      <c r="T24" s="420" t="s">
        <v>477</v>
      </c>
      <c r="U24" s="418" t="s">
        <v>477</v>
      </c>
      <c r="V24" s="395">
        <v>0</v>
      </c>
      <c r="W24" s="418" t="s">
        <v>477</v>
      </c>
      <c r="X24" s="418" t="s">
        <v>477</v>
      </c>
      <c r="Y24" s="421">
        <v>0</v>
      </c>
      <c r="Z24" s="384" t="s">
        <v>477</v>
      </c>
      <c r="AA24" s="382" t="s">
        <v>478</v>
      </c>
      <c r="AB24" s="422">
        <v>0</v>
      </c>
      <c r="AC24" s="423" t="s">
        <v>34</v>
      </c>
      <c r="AD24" s="423" t="s">
        <v>34</v>
      </c>
      <c r="AE24" s="412">
        <v>0</v>
      </c>
      <c r="AF24" s="424" t="s">
        <v>34</v>
      </c>
      <c r="AG24" s="425" t="s">
        <v>34</v>
      </c>
      <c r="AH24" s="392">
        <v>1096890.83</v>
      </c>
      <c r="AI24" s="425" t="s">
        <v>34</v>
      </c>
      <c r="AJ24" s="425" t="s">
        <v>34</v>
      </c>
      <c r="AK24" s="393">
        <v>1096890.83</v>
      </c>
      <c r="AL24" s="394" t="s">
        <v>34</v>
      </c>
      <c r="AM24" s="395" t="s">
        <v>34</v>
      </c>
      <c r="AN24" s="392">
        <v>43817430.869999997</v>
      </c>
      <c r="AO24" s="395" t="s">
        <v>34</v>
      </c>
      <c r="AP24" s="395" t="s">
        <v>34</v>
      </c>
      <c r="AQ24" s="393">
        <v>42720540.039999999</v>
      </c>
      <c r="AR24" s="394" t="s">
        <v>34</v>
      </c>
      <c r="AS24" s="395" t="s">
        <v>34</v>
      </c>
      <c r="AT24" s="392">
        <v>113887436.16</v>
      </c>
      <c r="AU24" s="395" t="s">
        <v>34</v>
      </c>
      <c r="AV24" s="395" t="s">
        <v>34</v>
      </c>
      <c r="AW24" s="393">
        <f t="shared" si="0"/>
        <v>70070005.289999992</v>
      </c>
      <c r="AX24" s="394" t="s">
        <v>34</v>
      </c>
      <c r="AY24" s="395" t="s">
        <v>34</v>
      </c>
      <c r="AZ24" s="392">
        <v>144216947</v>
      </c>
      <c r="BA24" s="395" t="s">
        <v>34</v>
      </c>
      <c r="BB24" s="395" t="s">
        <v>34</v>
      </c>
      <c r="BC24" s="426">
        <f t="shared" si="1"/>
        <v>30329510.840000004</v>
      </c>
      <c r="BD24" s="394" t="s">
        <v>34</v>
      </c>
      <c r="BE24" s="385" t="s">
        <v>34</v>
      </c>
      <c r="BF24" s="392">
        <v>163326049</v>
      </c>
      <c r="BG24" s="395" t="s">
        <v>34</v>
      </c>
      <c r="BH24" s="395" t="s">
        <v>34</v>
      </c>
      <c r="BI24" s="398">
        <f t="shared" si="2"/>
        <v>19109102</v>
      </c>
      <c r="BJ24" s="427" t="s">
        <v>34</v>
      </c>
      <c r="BK24" s="385" t="s">
        <v>34</v>
      </c>
      <c r="BL24" s="392">
        <v>183810359</v>
      </c>
      <c r="BM24" s="395" t="s">
        <v>34</v>
      </c>
      <c r="BN24" s="385" t="s">
        <v>34</v>
      </c>
      <c r="BO24" s="376">
        <f t="shared" si="3"/>
        <v>20484310</v>
      </c>
      <c r="BP24" s="394" t="s">
        <v>34</v>
      </c>
      <c r="BQ24" s="385" t="s">
        <v>34</v>
      </c>
      <c r="BR24" s="428">
        <v>215676676.91999999</v>
      </c>
      <c r="BS24" s="395" t="s">
        <v>34</v>
      </c>
      <c r="BT24" s="385" t="s">
        <v>34</v>
      </c>
      <c r="BU24" s="398">
        <f t="shared" si="4"/>
        <v>31866317.919999987</v>
      </c>
      <c r="BV24" s="442"/>
      <c r="BW24" s="60"/>
    </row>
    <row r="25" spans="1:77" s="62" customFormat="1" ht="95.25" customHeight="1">
      <c r="A25" s="406" t="s">
        <v>501</v>
      </c>
      <c r="B25" s="430" t="s">
        <v>476</v>
      </c>
      <c r="C25" s="431" t="s">
        <v>158</v>
      </c>
      <c r="D25" s="406" t="s">
        <v>159</v>
      </c>
      <c r="E25" s="431" t="s">
        <v>112</v>
      </c>
      <c r="F25" s="431" t="s">
        <v>31</v>
      </c>
      <c r="G25" s="431" t="s">
        <v>32</v>
      </c>
      <c r="H25" s="432" t="s">
        <v>33</v>
      </c>
      <c r="I25" s="433" t="s">
        <v>33</v>
      </c>
      <c r="J25" s="445">
        <v>4.4000000000000004</v>
      </c>
      <c r="K25" s="413" t="s">
        <v>477</v>
      </c>
      <c r="L25" s="414" t="s">
        <v>477</v>
      </c>
      <c r="M25" s="459">
        <v>66.400000000000006</v>
      </c>
      <c r="N25" s="416">
        <v>0</v>
      </c>
      <c r="O25" s="417">
        <v>0</v>
      </c>
      <c r="P25" s="418">
        <v>0</v>
      </c>
      <c r="Q25" s="417">
        <v>0</v>
      </c>
      <c r="R25" s="417">
        <v>0</v>
      </c>
      <c r="S25" s="419">
        <v>0</v>
      </c>
      <c r="T25" s="420" t="s">
        <v>477</v>
      </c>
      <c r="U25" s="418" t="s">
        <v>477</v>
      </c>
      <c r="V25" s="395">
        <v>0</v>
      </c>
      <c r="W25" s="418" t="s">
        <v>477</v>
      </c>
      <c r="X25" s="418" t="s">
        <v>477</v>
      </c>
      <c r="Y25" s="421">
        <v>0</v>
      </c>
      <c r="Z25" s="384" t="s">
        <v>477</v>
      </c>
      <c r="AA25" s="382" t="s">
        <v>478</v>
      </c>
      <c r="AB25" s="435">
        <v>0</v>
      </c>
      <c r="AC25" s="423" t="s">
        <v>34</v>
      </c>
      <c r="AD25" s="423" t="s">
        <v>34</v>
      </c>
      <c r="AE25" s="436">
        <v>0</v>
      </c>
      <c r="AF25" s="390" t="s">
        <v>34</v>
      </c>
      <c r="AG25" s="391" t="s">
        <v>34</v>
      </c>
      <c r="AH25" s="428">
        <v>2.66</v>
      </c>
      <c r="AI25" s="444" t="s">
        <v>34</v>
      </c>
      <c r="AJ25" s="444" t="s">
        <v>34</v>
      </c>
      <c r="AK25" s="445">
        <v>2.66</v>
      </c>
      <c r="AL25" s="446" t="s">
        <v>34</v>
      </c>
      <c r="AM25" s="444" t="s">
        <v>34</v>
      </c>
      <c r="AN25" s="428">
        <v>38.74</v>
      </c>
      <c r="AO25" s="444" t="s">
        <v>34</v>
      </c>
      <c r="AP25" s="444" t="s">
        <v>34</v>
      </c>
      <c r="AQ25" s="445">
        <v>36.08</v>
      </c>
      <c r="AR25" s="446" t="s">
        <v>34</v>
      </c>
      <c r="AS25" s="444" t="s">
        <v>34</v>
      </c>
      <c r="AT25" s="428">
        <v>76.010000000000005</v>
      </c>
      <c r="AU25" s="444" t="s">
        <v>34</v>
      </c>
      <c r="AV25" s="444" t="s">
        <v>34</v>
      </c>
      <c r="AW25" s="445">
        <f t="shared" si="0"/>
        <v>37.270000000000003</v>
      </c>
      <c r="AX25" s="446" t="s">
        <v>34</v>
      </c>
      <c r="AY25" s="444" t="s">
        <v>34</v>
      </c>
      <c r="AZ25" s="428">
        <v>78.510000000000005</v>
      </c>
      <c r="BA25" s="444" t="s">
        <v>34</v>
      </c>
      <c r="BB25" s="444" t="s">
        <v>34</v>
      </c>
      <c r="BC25" s="447">
        <f t="shared" si="1"/>
        <v>2.5</v>
      </c>
      <c r="BD25" s="446" t="s">
        <v>34</v>
      </c>
      <c r="BE25" s="448" t="s">
        <v>34</v>
      </c>
      <c r="BF25" s="428">
        <v>78.510000000000005</v>
      </c>
      <c r="BG25" s="444" t="s">
        <v>34</v>
      </c>
      <c r="BH25" s="444" t="s">
        <v>34</v>
      </c>
      <c r="BI25" s="447">
        <f t="shared" si="2"/>
        <v>0</v>
      </c>
      <c r="BJ25" s="449" t="s">
        <v>34</v>
      </c>
      <c r="BK25" s="448" t="s">
        <v>34</v>
      </c>
      <c r="BL25" s="428">
        <v>94.21</v>
      </c>
      <c r="BM25" s="444" t="s">
        <v>34</v>
      </c>
      <c r="BN25" s="448" t="s">
        <v>34</v>
      </c>
      <c r="BO25" s="445">
        <f t="shared" si="3"/>
        <v>15.699999999999989</v>
      </c>
      <c r="BP25" s="446" t="s">
        <v>34</v>
      </c>
      <c r="BQ25" s="448" t="s">
        <v>34</v>
      </c>
      <c r="BR25" s="428">
        <v>101.61</v>
      </c>
      <c r="BS25" s="444" t="s">
        <v>34</v>
      </c>
      <c r="BT25" s="448" t="s">
        <v>34</v>
      </c>
      <c r="BU25" s="447">
        <f t="shared" si="4"/>
        <v>7.4000000000000057</v>
      </c>
      <c r="BV25" s="443" t="s">
        <v>928</v>
      </c>
      <c r="BW25" s="60"/>
      <c r="BX25" s="61"/>
    </row>
    <row r="26" spans="1:77" s="62" customFormat="1" ht="63">
      <c r="A26" s="406" t="s">
        <v>501</v>
      </c>
      <c r="B26" s="430" t="s">
        <v>495</v>
      </c>
      <c r="C26" s="431" t="s">
        <v>488</v>
      </c>
      <c r="D26" s="406" t="s">
        <v>502</v>
      </c>
      <c r="E26" s="431" t="s">
        <v>112</v>
      </c>
      <c r="F26" s="431" t="s">
        <v>31</v>
      </c>
      <c r="G26" s="431" t="s">
        <v>32</v>
      </c>
      <c r="H26" s="432" t="s">
        <v>33</v>
      </c>
      <c r="I26" s="433" t="s">
        <v>33</v>
      </c>
      <c r="J26" s="445">
        <v>26.56</v>
      </c>
      <c r="K26" s="413" t="s">
        <v>477</v>
      </c>
      <c r="L26" s="414" t="s">
        <v>477</v>
      </c>
      <c r="M26" s="453" t="s">
        <v>33</v>
      </c>
      <c r="N26" s="416">
        <v>0</v>
      </c>
      <c r="O26" s="417">
        <v>0</v>
      </c>
      <c r="P26" s="418">
        <v>0</v>
      </c>
      <c r="Q26" s="417">
        <v>0</v>
      </c>
      <c r="R26" s="417">
        <v>0</v>
      </c>
      <c r="S26" s="419">
        <v>0</v>
      </c>
      <c r="T26" s="420" t="s">
        <v>477</v>
      </c>
      <c r="U26" s="418" t="s">
        <v>477</v>
      </c>
      <c r="V26" s="395">
        <v>0</v>
      </c>
      <c r="W26" s="418" t="s">
        <v>477</v>
      </c>
      <c r="X26" s="418" t="s">
        <v>477</v>
      </c>
      <c r="Y26" s="421">
        <v>0</v>
      </c>
      <c r="Z26" s="384" t="s">
        <v>477</v>
      </c>
      <c r="AA26" s="382" t="s">
        <v>478</v>
      </c>
      <c r="AB26" s="435">
        <v>9.51</v>
      </c>
      <c r="AC26" s="423" t="s">
        <v>34</v>
      </c>
      <c r="AD26" s="423" t="s">
        <v>34</v>
      </c>
      <c r="AE26" s="436">
        <v>9.51</v>
      </c>
      <c r="AF26" s="390" t="s">
        <v>34</v>
      </c>
      <c r="AG26" s="391" t="s">
        <v>34</v>
      </c>
      <c r="AH26" s="428">
        <v>65.16</v>
      </c>
      <c r="AI26" s="444" t="s">
        <v>34</v>
      </c>
      <c r="AJ26" s="444" t="s">
        <v>34</v>
      </c>
      <c r="AK26" s="445">
        <f>AH26-AE26</f>
        <v>55.65</v>
      </c>
      <c r="AL26" s="446" t="s">
        <v>34</v>
      </c>
      <c r="AM26" s="444" t="s">
        <v>34</v>
      </c>
      <c r="AN26" s="428">
        <v>101.24</v>
      </c>
      <c r="AO26" s="444" t="s">
        <v>34</v>
      </c>
      <c r="AP26" s="444" t="s">
        <v>34</v>
      </c>
      <c r="AQ26" s="445">
        <f>AN26-AK26</f>
        <v>45.589999999999996</v>
      </c>
      <c r="AR26" s="446" t="s">
        <v>34</v>
      </c>
      <c r="AS26" s="444" t="s">
        <v>34</v>
      </c>
      <c r="AT26" s="428">
        <v>101.24</v>
      </c>
      <c r="AU26" s="444" t="s">
        <v>34</v>
      </c>
      <c r="AV26" s="444" t="s">
        <v>34</v>
      </c>
      <c r="AW26" s="445">
        <f t="shared" si="0"/>
        <v>0</v>
      </c>
      <c r="AX26" s="446" t="s">
        <v>34</v>
      </c>
      <c r="AY26" s="444" t="s">
        <v>34</v>
      </c>
      <c r="AZ26" s="428">
        <v>101.24</v>
      </c>
      <c r="BA26" s="444" t="s">
        <v>34</v>
      </c>
      <c r="BB26" s="444" t="s">
        <v>34</v>
      </c>
      <c r="BC26" s="447">
        <f t="shared" si="1"/>
        <v>0</v>
      </c>
      <c r="BD26" s="446" t="s">
        <v>34</v>
      </c>
      <c r="BE26" s="448" t="s">
        <v>34</v>
      </c>
      <c r="BF26" s="428">
        <v>101.24</v>
      </c>
      <c r="BG26" s="444" t="s">
        <v>34</v>
      </c>
      <c r="BH26" s="444" t="s">
        <v>34</v>
      </c>
      <c r="BI26" s="447">
        <f>BF26-AZ26</f>
        <v>0</v>
      </c>
      <c r="BJ26" s="449" t="s">
        <v>34</v>
      </c>
      <c r="BK26" s="448" t="s">
        <v>34</v>
      </c>
      <c r="BL26" s="428">
        <v>101.24</v>
      </c>
      <c r="BM26" s="444" t="s">
        <v>34</v>
      </c>
      <c r="BN26" s="448" t="s">
        <v>34</v>
      </c>
      <c r="BO26" s="445">
        <f t="shared" si="3"/>
        <v>0</v>
      </c>
      <c r="BP26" s="446" t="s">
        <v>34</v>
      </c>
      <c r="BQ26" s="448" t="s">
        <v>34</v>
      </c>
      <c r="BR26" s="428">
        <v>101.61</v>
      </c>
      <c r="BS26" s="444" t="s">
        <v>34</v>
      </c>
      <c r="BT26" s="448" t="s">
        <v>34</v>
      </c>
      <c r="BU26" s="447">
        <f t="shared" si="4"/>
        <v>0.37000000000000455</v>
      </c>
      <c r="BV26" s="450"/>
      <c r="BW26" s="60"/>
      <c r="BY26" s="61"/>
    </row>
    <row r="27" spans="1:77" s="62" customFormat="1" ht="115.5" customHeight="1">
      <c r="A27" s="406" t="s">
        <v>501</v>
      </c>
      <c r="B27" s="430" t="s">
        <v>476</v>
      </c>
      <c r="C27" s="431" t="s">
        <v>162</v>
      </c>
      <c r="D27" s="406" t="s">
        <v>503</v>
      </c>
      <c r="E27" s="431" t="s">
        <v>112</v>
      </c>
      <c r="F27" s="431" t="s">
        <v>31</v>
      </c>
      <c r="G27" s="431" t="s">
        <v>32</v>
      </c>
      <c r="H27" s="432" t="s">
        <v>33</v>
      </c>
      <c r="I27" s="433" t="s">
        <v>33</v>
      </c>
      <c r="J27" s="393">
        <v>4</v>
      </c>
      <c r="K27" s="413" t="s">
        <v>477</v>
      </c>
      <c r="L27" s="414" t="s">
        <v>477</v>
      </c>
      <c r="M27" s="434">
        <v>62</v>
      </c>
      <c r="N27" s="416">
        <v>0</v>
      </c>
      <c r="O27" s="417">
        <v>0</v>
      </c>
      <c r="P27" s="418">
        <v>0</v>
      </c>
      <c r="Q27" s="417">
        <v>0</v>
      </c>
      <c r="R27" s="417">
        <v>0</v>
      </c>
      <c r="S27" s="419">
        <v>0</v>
      </c>
      <c r="T27" s="420" t="s">
        <v>477</v>
      </c>
      <c r="U27" s="418" t="s">
        <v>477</v>
      </c>
      <c r="V27" s="395">
        <v>0</v>
      </c>
      <c r="W27" s="418" t="s">
        <v>477</v>
      </c>
      <c r="X27" s="418" t="s">
        <v>477</v>
      </c>
      <c r="Y27" s="421">
        <v>0</v>
      </c>
      <c r="Z27" s="384" t="s">
        <v>477</v>
      </c>
      <c r="AA27" s="382" t="s">
        <v>478</v>
      </c>
      <c r="AB27" s="435">
        <v>0</v>
      </c>
      <c r="AC27" s="423" t="s">
        <v>34</v>
      </c>
      <c r="AD27" s="423" t="s">
        <v>34</v>
      </c>
      <c r="AE27" s="436">
        <v>0</v>
      </c>
      <c r="AF27" s="390" t="s">
        <v>34</v>
      </c>
      <c r="AG27" s="391" t="s">
        <v>34</v>
      </c>
      <c r="AH27" s="392">
        <v>0</v>
      </c>
      <c r="AI27" s="391" t="s">
        <v>34</v>
      </c>
      <c r="AJ27" s="391" t="s">
        <v>34</v>
      </c>
      <c r="AK27" s="393">
        <v>0</v>
      </c>
      <c r="AL27" s="394" t="s">
        <v>34</v>
      </c>
      <c r="AM27" s="395" t="s">
        <v>34</v>
      </c>
      <c r="AN27" s="428">
        <v>6.14</v>
      </c>
      <c r="AO27" s="444" t="s">
        <v>34</v>
      </c>
      <c r="AP27" s="444" t="s">
        <v>34</v>
      </c>
      <c r="AQ27" s="445">
        <v>6.14</v>
      </c>
      <c r="AR27" s="446" t="s">
        <v>34</v>
      </c>
      <c r="AS27" s="444" t="s">
        <v>34</v>
      </c>
      <c r="AT27" s="428">
        <v>6.14</v>
      </c>
      <c r="AU27" s="444" t="s">
        <v>34</v>
      </c>
      <c r="AV27" s="444" t="s">
        <v>34</v>
      </c>
      <c r="AW27" s="445">
        <f t="shared" si="0"/>
        <v>0</v>
      </c>
      <c r="AX27" s="446" t="s">
        <v>34</v>
      </c>
      <c r="AY27" s="444" t="s">
        <v>34</v>
      </c>
      <c r="AZ27" s="428">
        <v>6.14</v>
      </c>
      <c r="BA27" s="444" t="s">
        <v>34</v>
      </c>
      <c r="BB27" s="444" t="s">
        <v>34</v>
      </c>
      <c r="BC27" s="447">
        <f t="shared" si="1"/>
        <v>0</v>
      </c>
      <c r="BD27" s="446" t="s">
        <v>34</v>
      </c>
      <c r="BE27" s="448" t="s">
        <v>34</v>
      </c>
      <c r="BF27" s="428">
        <v>11.28</v>
      </c>
      <c r="BG27" s="444" t="s">
        <v>34</v>
      </c>
      <c r="BH27" s="444" t="s">
        <v>34</v>
      </c>
      <c r="BI27" s="447">
        <f t="shared" si="2"/>
        <v>5.14</v>
      </c>
      <c r="BJ27" s="449" t="s">
        <v>34</v>
      </c>
      <c r="BK27" s="448" t="s">
        <v>34</v>
      </c>
      <c r="BL27" s="428">
        <v>11.78</v>
      </c>
      <c r="BM27" s="444" t="s">
        <v>34</v>
      </c>
      <c r="BN27" s="448" t="s">
        <v>34</v>
      </c>
      <c r="BO27" s="445">
        <f t="shared" si="3"/>
        <v>0.5</v>
      </c>
      <c r="BP27" s="446" t="s">
        <v>34</v>
      </c>
      <c r="BQ27" s="448" t="s">
        <v>34</v>
      </c>
      <c r="BR27" s="428">
        <v>133.01</v>
      </c>
      <c r="BS27" s="444" t="s">
        <v>34</v>
      </c>
      <c r="BT27" s="448" t="s">
        <v>34</v>
      </c>
      <c r="BU27" s="447">
        <f t="shared" si="4"/>
        <v>121.22999999999999</v>
      </c>
      <c r="BV27" s="460" t="s">
        <v>929</v>
      </c>
      <c r="BW27" s="60"/>
      <c r="BX27" s="61"/>
    </row>
    <row r="28" spans="1:77" s="62" customFormat="1" ht="85.5" customHeight="1">
      <c r="A28" s="406" t="s">
        <v>501</v>
      </c>
      <c r="B28" s="430" t="s">
        <v>495</v>
      </c>
      <c r="C28" s="431" t="s">
        <v>504</v>
      </c>
      <c r="D28" s="406" t="s">
        <v>505</v>
      </c>
      <c r="E28" s="431" t="s">
        <v>112</v>
      </c>
      <c r="F28" s="431" t="s">
        <v>31</v>
      </c>
      <c r="G28" s="431" t="s">
        <v>32</v>
      </c>
      <c r="H28" s="432" t="s">
        <v>33</v>
      </c>
      <c r="I28" s="433" t="s">
        <v>33</v>
      </c>
      <c r="J28" s="445">
        <v>12</v>
      </c>
      <c r="K28" s="413" t="s">
        <v>477</v>
      </c>
      <c r="L28" s="414" t="s">
        <v>477</v>
      </c>
      <c r="M28" s="453" t="s">
        <v>33</v>
      </c>
      <c r="N28" s="416">
        <v>0</v>
      </c>
      <c r="O28" s="417">
        <v>0</v>
      </c>
      <c r="P28" s="418">
        <v>0</v>
      </c>
      <c r="Q28" s="417">
        <v>0</v>
      </c>
      <c r="R28" s="417">
        <v>0</v>
      </c>
      <c r="S28" s="419">
        <v>0</v>
      </c>
      <c r="T28" s="420" t="s">
        <v>477</v>
      </c>
      <c r="U28" s="418" t="s">
        <v>477</v>
      </c>
      <c r="V28" s="395">
        <v>0</v>
      </c>
      <c r="W28" s="418" t="s">
        <v>477</v>
      </c>
      <c r="X28" s="418" t="s">
        <v>477</v>
      </c>
      <c r="Y28" s="421">
        <v>0</v>
      </c>
      <c r="Z28" s="384" t="s">
        <v>477</v>
      </c>
      <c r="AA28" s="382" t="s">
        <v>478</v>
      </c>
      <c r="AB28" s="435">
        <v>0</v>
      </c>
      <c r="AC28" s="423" t="s">
        <v>34</v>
      </c>
      <c r="AD28" s="423" t="s">
        <v>34</v>
      </c>
      <c r="AE28" s="436">
        <v>0</v>
      </c>
      <c r="AF28" s="390" t="s">
        <v>34</v>
      </c>
      <c r="AG28" s="391" t="s">
        <v>34</v>
      </c>
      <c r="AH28" s="428">
        <v>5.0599999999999996</v>
      </c>
      <c r="AI28" s="444" t="s">
        <v>34</v>
      </c>
      <c r="AJ28" s="444" t="s">
        <v>34</v>
      </c>
      <c r="AK28" s="445">
        <v>5.0599999999999996</v>
      </c>
      <c r="AL28" s="394" t="s">
        <v>34</v>
      </c>
      <c r="AM28" s="395" t="s">
        <v>34</v>
      </c>
      <c r="AN28" s="428">
        <v>47.86</v>
      </c>
      <c r="AO28" s="444" t="s">
        <v>34</v>
      </c>
      <c r="AP28" s="444" t="s">
        <v>34</v>
      </c>
      <c r="AQ28" s="445">
        <f>AN28-AH28</f>
        <v>42.8</v>
      </c>
      <c r="AR28" s="446" t="s">
        <v>34</v>
      </c>
      <c r="AS28" s="444" t="s">
        <v>34</v>
      </c>
      <c r="AT28" s="428">
        <v>111.2</v>
      </c>
      <c r="AU28" s="444" t="s">
        <v>34</v>
      </c>
      <c r="AV28" s="444" t="s">
        <v>34</v>
      </c>
      <c r="AW28" s="445">
        <f t="shared" si="0"/>
        <v>63.34</v>
      </c>
      <c r="AX28" s="446" t="s">
        <v>34</v>
      </c>
      <c r="AY28" s="444" t="s">
        <v>34</v>
      </c>
      <c r="AZ28" s="428">
        <v>111.2</v>
      </c>
      <c r="BA28" s="444" t="s">
        <v>34</v>
      </c>
      <c r="BB28" s="444" t="s">
        <v>34</v>
      </c>
      <c r="BC28" s="447">
        <f t="shared" si="1"/>
        <v>0</v>
      </c>
      <c r="BD28" s="446" t="s">
        <v>34</v>
      </c>
      <c r="BE28" s="448" t="s">
        <v>34</v>
      </c>
      <c r="BF28" s="428">
        <v>117.26</v>
      </c>
      <c r="BG28" s="444" t="s">
        <v>34</v>
      </c>
      <c r="BH28" s="444" t="s">
        <v>34</v>
      </c>
      <c r="BI28" s="447">
        <f>BF28-AZ28</f>
        <v>6.0600000000000023</v>
      </c>
      <c r="BJ28" s="449" t="s">
        <v>34</v>
      </c>
      <c r="BK28" s="448" t="s">
        <v>34</v>
      </c>
      <c r="BL28" s="428">
        <v>132.26</v>
      </c>
      <c r="BM28" s="444" t="s">
        <v>34</v>
      </c>
      <c r="BN28" s="448" t="s">
        <v>34</v>
      </c>
      <c r="BO28" s="445">
        <f t="shared" si="3"/>
        <v>14.999999999999986</v>
      </c>
      <c r="BP28" s="446" t="s">
        <v>34</v>
      </c>
      <c r="BQ28" s="448" t="s">
        <v>34</v>
      </c>
      <c r="BR28" s="428">
        <v>133.01</v>
      </c>
      <c r="BS28" s="444" t="s">
        <v>34</v>
      </c>
      <c r="BT28" s="448" t="s">
        <v>34</v>
      </c>
      <c r="BU28" s="447">
        <f t="shared" si="4"/>
        <v>0.75</v>
      </c>
      <c r="BW28" s="60"/>
      <c r="BY28" s="61"/>
    </row>
    <row r="29" spans="1:77" s="63" customFormat="1" ht="45" customHeight="1">
      <c r="A29" s="406" t="s">
        <v>501</v>
      </c>
      <c r="B29" s="407" t="s">
        <v>479</v>
      </c>
      <c r="C29" s="408" t="s">
        <v>286</v>
      </c>
      <c r="D29" s="409" t="s">
        <v>480</v>
      </c>
      <c r="E29" s="408" t="s">
        <v>483</v>
      </c>
      <c r="F29" s="408" t="s">
        <v>31</v>
      </c>
      <c r="G29" s="408" t="s">
        <v>32</v>
      </c>
      <c r="H29" s="410" t="s">
        <v>33</v>
      </c>
      <c r="I29" s="411" t="s">
        <v>33</v>
      </c>
      <c r="J29" s="412">
        <v>75635460</v>
      </c>
      <c r="K29" s="413" t="s">
        <v>477</v>
      </c>
      <c r="L29" s="414" t="s">
        <v>477</v>
      </c>
      <c r="M29" s="415">
        <v>400736830</v>
      </c>
      <c r="N29" s="439" t="s">
        <v>477</v>
      </c>
      <c r="O29" s="440" t="s">
        <v>477</v>
      </c>
      <c r="P29" s="418">
        <v>0</v>
      </c>
      <c r="Q29" s="440" t="s">
        <v>477</v>
      </c>
      <c r="R29" s="440" t="s">
        <v>477</v>
      </c>
      <c r="S29" s="419">
        <v>0</v>
      </c>
      <c r="T29" s="420" t="s">
        <v>477</v>
      </c>
      <c r="U29" s="418" t="s">
        <v>477</v>
      </c>
      <c r="V29" s="395">
        <v>0</v>
      </c>
      <c r="W29" s="418" t="s">
        <v>477</v>
      </c>
      <c r="X29" s="418" t="s">
        <v>477</v>
      </c>
      <c r="Y29" s="421">
        <v>0</v>
      </c>
      <c r="Z29" s="384" t="s">
        <v>477</v>
      </c>
      <c r="AA29" s="382" t="s">
        <v>478</v>
      </c>
      <c r="AB29" s="422">
        <v>0</v>
      </c>
      <c r="AC29" s="423" t="s">
        <v>34</v>
      </c>
      <c r="AD29" s="423" t="s">
        <v>34</v>
      </c>
      <c r="AE29" s="412">
        <v>0</v>
      </c>
      <c r="AF29" s="424" t="s">
        <v>34</v>
      </c>
      <c r="AG29" s="425" t="s">
        <v>34</v>
      </c>
      <c r="AH29" s="392">
        <v>70972122.150000006</v>
      </c>
      <c r="AI29" s="425" t="s">
        <v>34</v>
      </c>
      <c r="AJ29" s="425" t="s">
        <v>34</v>
      </c>
      <c r="AK29" s="393">
        <v>70972122.150000006</v>
      </c>
      <c r="AL29" s="394" t="s">
        <v>34</v>
      </c>
      <c r="AM29" s="395" t="s">
        <v>34</v>
      </c>
      <c r="AN29" s="392">
        <v>114680034.09</v>
      </c>
      <c r="AO29" s="395" t="s">
        <v>34</v>
      </c>
      <c r="AP29" s="395" t="s">
        <v>34</v>
      </c>
      <c r="AQ29" s="393">
        <v>43707911.939999998</v>
      </c>
      <c r="AR29" s="394" t="s">
        <v>34</v>
      </c>
      <c r="AS29" s="395" t="s">
        <v>34</v>
      </c>
      <c r="AT29" s="392">
        <v>170962322.74000001</v>
      </c>
      <c r="AU29" s="395" t="s">
        <v>34</v>
      </c>
      <c r="AV29" s="395" t="s">
        <v>34</v>
      </c>
      <c r="AW29" s="393">
        <f t="shared" si="0"/>
        <v>56282288.650000006</v>
      </c>
      <c r="AX29" s="394" t="s">
        <v>34</v>
      </c>
      <c r="AY29" s="395" t="s">
        <v>34</v>
      </c>
      <c r="AZ29" s="392">
        <v>244710356</v>
      </c>
      <c r="BA29" s="395" t="s">
        <v>34</v>
      </c>
      <c r="BB29" s="395" t="s">
        <v>34</v>
      </c>
      <c r="BC29" s="426">
        <f t="shared" si="1"/>
        <v>73748033.25999999</v>
      </c>
      <c r="BD29" s="394" t="s">
        <v>34</v>
      </c>
      <c r="BE29" s="385" t="s">
        <v>34</v>
      </c>
      <c r="BF29" s="392">
        <v>311220432</v>
      </c>
      <c r="BG29" s="395" t="s">
        <v>34</v>
      </c>
      <c r="BH29" s="395" t="s">
        <v>34</v>
      </c>
      <c r="BI29" s="398">
        <f t="shared" si="2"/>
        <v>66510076</v>
      </c>
      <c r="BJ29" s="427" t="s">
        <v>34</v>
      </c>
      <c r="BK29" s="385" t="s">
        <v>34</v>
      </c>
      <c r="BL29" s="392">
        <v>345236173</v>
      </c>
      <c r="BM29" s="395" t="s">
        <v>34</v>
      </c>
      <c r="BN29" s="385" t="s">
        <v>34</v>
      </c>
      <c r="BO29" s="376">
        <f t="shared" si="3"/>
        <v>34015741</v>
      </c>
      <c r="BP29" s="394" t="s">
        <v>34</v>
      </c>
      <c r="BQ29" s="385" t="s">
        <v>34</v>
      </c>
      <c r="BR29" s="428">
        <v>412918509.50999999</v>
      </c>
      <c r="BS29" s="395" t="s">
        <v>34</v>
      </c>
      <c r="BT29" s="385" t="s">
        <v>34</v>
      </c>
      <c r="BU29" s="398">
        <f t="shared" si="4"/>
        <v>67682336.50999999</v>
      </c>
      <c r="BV29" s="442"/>
      <c r="BW29" s="60"/>
    </row>
    <row r="30" spans="1:77" s="62" customFormat="1" ht="70.5" customHeight="1">
      <c r="A30" s="406" t="s">
        <v>506</v>
      </c>
      <c r="B30" s="430" t="s">
        <v>476</v>
      </c>
      <c r="C30" s="431" t="s">
        <v>507</v>
      </c>
      <c r="D30" s="406" t="s">
        <v>508</v>
      </c>
      <c r="E30" s="431" t="s">
        <v>133</v>
      </c>
      <c r="F30" s="431" t="s">
        <v>31</v>
      </c>
      <c r="G30" s="431" t="s">
        <v>32</v>
      </c>
      <c r="H30" s="432" t="s">
        <v>33</v>
      </c>
      <c r="I30" s="433" t="s">
        <v>33</v>
      </c>
      <c r="J30" s="393">
        <v>6</v>
      </c>
      <c r="K30" s="413" t="s">
        <v>477</v>
      </c>
      <c r="L30" s="414" t="s">
        <v>477</v>
      </c>
      <c r="M30" s="434">
        <v>58</v>
      </c>
      <c r="N30" s="416">
        <v>0</v>
      </c>
      <c r="O30" s="417">
        <v>0</v>
      </c>
      <c r="P30" s="418">
        <v>0</v>
      </c>
      <c r="Q30" s="417">
        <v>0</v>
      </c>
      <c r="R30" s="417">
        <v>0</v>
      </c>
      <c r="S30" s="419">
        <v>0</v>
      </c>
      <c r="T30" s="420" t="s">
        <v>477</v>
      </c>
      <c r="U30" s="418" t="s">
        <v>477</v>
      </c>
      <c r="V30" s="395">
        <v>0</v>
      </c>
      <c r="W30" s="418" t="s">
        <v>477</v>
      </c>
      <c r="X30" s="418" t="s">
        <v>477</v>
      </c>
      <c r="Y30" s="421">
        <v>0</v>
      </c>
      <c r="Z30" s="384" t="s">
        <v>477</v>
      </c>
      <c r="AA30" s="382" t="s">
        <v>478</v>
      </c>
      <c r="AB30" s="435">
        <v>0</v>
      </c>
      <c r="AC30" s="423" t="s">
        <v>34</v>
      </c>
      <c r="AD30" s="423" t="s">
        <v>34</v>
      </c>
      <c r="AE30" s="436">
        <v>0</v>
      </c>
      <c r="AF30" s="390" t="s">
        <v>34</v>
      </c>
      <c r="AG30" s="391" t="s">
        <v>34</v>
      </c>
      <c r="AH30" s="392">
        <v>1</v>
      </c>
      <c r="AI30" s="391" t="s">
        <v>34</v>
      </c>
      <c r="AJ30" s="391" t="s">
        <v>34</v>
      </c>
      <c r="AK30" s="393">
        <v>1</v>
      </c>
      <c r="AL30" s="394" t="s">
        <v>34</v>
      </c>
      <c r="AM30" s="395" t="s">
        <v>34</v>
      </c>
      <c r="AN30" s="392">
        <v>19</v>
      </c>
      <c r="AO30" s="395" t="s">
        <v>34</v>
      </c>
      <c r="AP30" s="395" t="s">
        <v>34</v>
      </c>
      <c r="AQ30" s="393">
        <v>18</v>
      </c>
      <c r="AR30" s="394" t="s">
        <v>34</v>
      </c>
      <c r="AS30" s="395" t="s">
        <v>34</v>
      </c>
      <c r="AT30" s="392">
        <v>44</v>
      </c>
      <c r="AU30" s="395" t="s">
        <v>34</v>
      </c>
      <c r="AV30" s="395" t="s">
        <v>34</v>
      </c>
      <c r="AW30" s="393">
        <f t="shared" si="0"/>
        <v>25</v>
      </c>
      <c r="AX30" s="394" t="s">
        <v>34</v>
      </c>
      <c r="AY30" s="395" t="s">
        <v>34</v>
      </c>
      <c r="AZ30" s="392">
        <v>52</v>
      </c>
      <c r="BA30" s="395" t="s">
        <v>34</v>
      </c>
      <c r="BB30" s="395" t="s">
        <v>34</v>
      </c>
      <c r="BC30" s="426">
        <f t="shared" si="1"/>
        <v>8</v>
      </c>
      <c r="BD30" s="394" t="s">
        <v>34</v>
      </c>
      <c r="BE30" s="385" t="s">
        <v>34</v>
      </c>
      <c r="BF30" s="392">
        <v>58</v>
      </c>
      <c r="BG30" s="385" t="s">
        <v>34</v>
      </c>
      <c r="BH30" s="385" t="s">
        <v>34</v>
      </c>
      <c r="BI30" s="426">
        <f t="shared" si="2"/>
        <v>6</v>
      </c>
      <c r="BJ30" s="427" t="s">
        <v>34</v>
      </c>
      <c r="BK30" s="385" t="s">
        <v>34</v>
      </c>
      <c r="BL30" s="392">
        <v>63</v>
      </c>
      <c r="BM30" s="395" t="s">
        <v>34</v>
      </c>
      <c r="BN30" s="385" t="s">
        <v>34</v>
      </c>
      <c r="BO30" s="393">
        <f t="shared" si="3"/>
        <v>5</v>
      </c>
      <c r="BP30" s="394" t="s">
        <v>34</v>
      </c>
      <c r="BQ30" s="385" t="s">
        <v>34</v>
      </c>
      <c r="BR30" s="392">
        <v>86</v>
      </c>
      <c r="BS30" s="395" t="s">
        <v>34</v>
      </c>
      <c r="BT30" s="385" t="s">
        <v>34</v>
      </c>
      <c r="BU30" s="426">
        <f t="shared" si="4"/>
        <v>23</v>
      </c>
      <c r="BV30" s="451" t="s">
        <v>1020</v>
      </c>
      <c r="BW30" s="60"/>
      <c r="BX30" s="61"/>
    </row>
    <row r="31" spans="1:77" s="62" customFormat="1" ht="72" customHeight="1">
      <c r="A31" s="406" t="s">
        <v>506</v>
      </c>
      <c r="B31" s="430" t="s">
        <v>476</v>
      </c>
      <c r="C31" s="431" t="s">
        <v>509</v>
      </c>
      <c r="D31" s="406" t="s">
        <v>174</v>
      </c>
      <c r="E31" s="431" t="s">
        <v>133</v>
      </c>
      <c r="F31" s="431" t="s">
        <v>31</v>
      </c>
      <c r="G31" s="431" t="s">
        <v>32</v>
      </c>
      <c r="H31" s="432" t="s">
        <v>33</v>
      </c>
      <c r="I31" s="433" t="s">
        <v>33</v>
      </c>
      <c r="J31" s="393">
        <v>0</v>
      </c>
      <c r="K31" s="413" t="s">
        <v>477</v>
      </c>
      <c r="L31" s="414" t="s">
        <v>477</v>
      </c>
      <c r="M31" s="434">
        <v>96</v>
      </c>
      <c r="N31" s="416">
        <v>0</v>
      </c>
      <c r="O31" s="417">
        <v>0</v>
      </c>
      <c r="P31" s="418">
        <v>0</v>
      </c>
      <c r="Q31" s="417">
        <v>0</v>
      </c>
      <c r="R31" s="417">
        <v>0</v>
      </c>
      <c r="S31" s="419">
        <v>0</v>
      </c>
      <c r="T31" s="420" t="s">
        <v>477</v>
      </c>
      <c r="U31" s="418" t="s">
        <v>477</v>
      </c>
      <c r="V31" s="395">
        <v>0</v>
      </c>
      <c r="W31" s="418" t="s">
        <v>477</v>
      </c>
      <c r="X31" s="418" t="s">
        <v>477</v>
      </c>
      <c r="Y31" s="421">
        <v>0</v>
      </c>
      <c r="Z31" s="384" t="s">
        <v>477</v>
      </c>
      <c r="AA31" s="382" t="s">
        <v>478</v>
      </c>
      <c r="AB31" s="435">
        <v>0</v>
      </c>
      <c r="AC31" s="423" t="s">
        <v>34</v>
      </c>
      <c r="AD31" s="423" t="s">
        <v>34</v>
      </c>
      <c r="AE31" s="436">
        <v>0</v>
      </c>
      <c r="AF31" s="390" t="s">
        <v>34</v>
      </c>
      <c r="AG31" s="391" t="s">
        <v>34</v>
      </c>
      <c r="AH31" s="392">
        <v>0</v>
      </c>
      <c r="AI31" s="391" t="s">
        <v>34</v>
      </c>
      <c r="AJ31" s="391" t="s">
        <v>34</v>
      </c>
      <c r="AK31" s="393">
        <v>0</v>
      </c>
      <c r="AL31" s="394" t="s">
        <v>34</v>
      </c>
      <c r="AM31" s="395" t="s">
        <v>34</v>
      </c>
      <c r="AN31" s="392">
        <v>18</v>
      </c>
      <c r="AO31" s="395" t="s">
        <v>34</v>
      </c>
      <c r="AP31" s="395" t="s">
        <v>34</v>
      </c>
      <c r="AQ31" s="393">
        <v>18</v>
      </c>
      <c r="AR31" s="394" t="s">
        <v>34</v>
      </c>
      <c r="AS31" s="395" t="s">
        <v>34</v>
      </c>
      <c r="AT31" s="392">
        <v>121</v>
      </c>
      <c r="AU31" s="395" t="s">
        <v>34</v>
      </c>
      <c r="AV31" s="395" t="s">
        <v>34</v>
      </c>
      <c r="AW31" s="393">
        <f t="shared" si="0"/>
        <v>103</v>
      </c>
      <c r="AX31" s="394" t="s">
        <v>34</v>
      </c>
      <c r="AY31" s="395" t="s">
        <v>34</v>
      </c>
      <c r="AZ31" s="392">
        <v>384</v>
      </c>
      <c r="BA31" s="395" t="s">
        <v>34</v>
      </c>
      <c r="BB31" s="395" t="s">
        <v>34</v>
      </c>
      <c r="BC31" s="426">
        <f t="shared" si="1"/>
        <v>263</v>
      </c>
      <c r="BD31" s="394" t="s">
        <v>34</v>
      </c>
      <c r="BE31" s="385" t="s">
        <v>34</v>
      </c>
      <c r="BF31" s="392">
        <v>459</v>
      </c>
      <c r="BG31" s="395" t="s">
        <v>34</v>
      </c>
      <c r="BH31" s="395" t="s">
        <v>34</v>
      </c>
      <c r="BI31" s="426">
        <f t="shared" si="2"/>
        <v>75</v>
      </c>
      <c r="BJ31" s="427" t="s">
        <v>34</v>
      </c>
      <c r="BK31" s="385" t="s">
        <v>34</v>
      </c>
      <c r="BL31" s="392">
        <v>489</v>
      </c>
      <c r="BM31" s="395" t="s">
        <v>34</v>
      </c>
      <c r="BN31" s="385" t="s">
        <v>34</v>
      </c>
      <c r="BO31" s="393">
        <f t="shared" si="3"/>
        <v>30</v>
      </c>
      <c r="BP31" s="394" t="s">
        <v>34</v>
      </c>
      <c r="BQ31" s="385" t="s">
        <v>34</v>
      </c>
      <c r="BR31" s="392">
        <v>506</v>
      </c>
      <c r="BS31" s="395" t="s">
        <v>34</v>
      </c>
      <c r="BT31" s="385" t="s">
        <v>34</v>
      </c>
      <c r="BU31" s="426">
        <f t="shared" si="4"/>
        <v>17</v>
      </c>
      <c r="BV31" s="461" t="s">
        <v>1021</v>
      </c>
      <c r="BW31" s="60"/>
      <c r="BX31" s="61"/>
    </row>
    <row r="32" spans="1:77" s="62" customFormat="1" ht="74.25" customHeight="1">
      <c r="A32" s="406" t="s">
        <v>506</v>
      </c>
      <c r="B32" s="452" t="s">
        <v>495</v>
      </c>
      <c r="C32" s="431" t="s">
        <v>510</v>
      </c>
      <c r="D32" s="406" t="s">
        <v>511</v>
      </c>
      <c r="E32" s="431" t="s">
        <v>133</v>
      </c>
      <c r="F32" s="431" t="s">
        <v>31</v>
      </c>
      <c r="G32" s="431" t="s">
        <v>32</v>
      </c>
      <c r="H32" s="432" t="s">
        <v>33</v>
      </c>
      <c r="I32" s="433" t="s">
        <v>33</v>
      </c>
      <c r="J32" s="393">
        <v>22</v>
      </c>
      <c r="K32" s="413" t="s">
        <v>477</v>
      </c>
      <c r="L32" s="414" t="s">
        <v>477</v>
      </c>
      <c r="M32" s="453" t="s">
        <v>33</v>
      </c>
      <c r="N32" s="416">
        <v>0</v>
      </c>
      <c r="O32" s="417">
        <v>0</v>
      </c>
      <c r="P32" s="418">
        <v>0</v>
      </c>
      <c r="Q32" s="417">
        <v>0</v>
      </c>
      <c r="R32" s="417">
        <v>0</v>
      </c>
      <c r="S32" s="419">
        <v>0</v>
      </c>
      <c r="T32" s="420" t="s">
        <v>477</v>
      </c>
      <c r="U32" s="418" t="s">
        <v>477</v>
      </c>
      <c r="V32" s="395">
        <v>0</v>
      </c>
      <c r="W32" s="418" t="s">
        <v>477</v>
      </c>
      <c r="X32" s="418" t="s">
        <v>477</v>
      </c>
      <c r="Y32" s="421">
        <v>0</v>
      </c>
      <c r="Z32" s="384" t="s">
        <v>477</v>
      </c>
      <c r="AA32" s="382" t="s">
        <v>478</v>
      </c>
      <c r="AB32" s="435">
        <v>0</v>
      </c>
      <c r="AC32" s="423" t="s">
        <v>34</v>
      </c>
      <c r="AD32" s="423" t="s">
        <v>34</v>
      </c>
      <c r="AE32" s="436">
        <v>0</v>
      </c>
      <c r="AF32" s="390" t="s">
        <v>34</v>
      </c>
      <c r="AG32" s="391" t="s">
        <v>34</v>
      </c>
      <c r="AH32" s="392">
        <v>4</v>
      </c>
      <c r="AI32" s="391" t="s">
        <v>34</v>
      </c>
      <c r="AJ32" s="391" t="s">
        <v>34</v>
      </c>
      <c r="AK32" s="393">
        <v>4</v>
      </c>
      <c r="AL32" s="394" t="s">
        <v>34</v>
      </c>
      <c r="AM32" s="395" t="s">
        <v>34</v>
      </c>
      <c r="AN32" s="392">
        <v>415</v>
      </c>
      <c r="AO32" s="395" t="s">
        <v>34</v>
      </c>
      <c r="AP32" s="395" t="s">
        <v>34</v>
      </c>
      <c r="AQ32" s="393">
        <f>AN32-AK32</f>
        <v>411</v>
      </c>
      <c r="AR32" s="394" t="s">
        <v>34</v>
      </c>
      <c r="AS32" s="395" t="s">
        <v>34</v>
      </c>
      <c r="AT32" s="392">
        <v>466</v>
      </c>
      <c r="AU32" s="395" t="s">
        <v>34</v>
      </c>
      <c r="AV32" s="395" t="s">
        <v>34</v>
      </c>
      <c r="AW32" s="393">
        <f>AT32-AN32</f>
        <v>51</v>
      </c>
      <c r="AX32" s="394" t="s">
        <v>34</v>
      </c>
      <c r="AY32" s="395" t="s">
        <v>34</v>
      </c>
      <c r="AZ32" s="392">
        <v>474</v>
      </c>
      <c r="BA32" s="395" t="s">
        <v>34</v>
      </c>
      <c r="BB32" s="395" t="s">
        <v>34</v>
      </c>
      <c r="BC32" s="426">
        <f>AZ32-AT32</f>
        <v>8</v>
      </c>
      <c r="BD32" s="394" t="s">
        <v>34</v>
      </c>
      <c r="BE32" s="385" t="s">
        <v>34</v>
      </c>
      <c r="BF32" s="397">
        <v>498</v>
      </c>
      <c r="BG32" s="395" t="s">
        <v>34</v>
      </c>
      <c r="BH32" s="395" t="s">
        <v>34</v>
      </c>
      <c r="BI32" s="398">
        <f>BF32-AZ32</f>
        <v>24</v>
      </c>
      <c r="BJ32" s="427" t="s">
        <v>34</v>
      </c>
      <c r="BK32" s="385" t="s">
        <v>34</v>
      </c>
      <c r="BL32" s="397">
        <v>505</v>
      </c>
      <c r="BM32" s="395" t="s">
        <v>34</v>
      </c>
      <c r="BN32" s="385" t="s">
        <v>34</v>
      </c>
      <c r="BO32" s="376">
        <f t="shared" si="3"/>
        <v>7</v>
      </c>
      <c r="BP32" s="394" t="s">
        <v>34</v>
      </c>
      <c r="BQ32" s="385" t="s">
        <v>34</v>
      </c>
      <c r="BR32" s="397">
        <v>506</v>
      </c>
      <c r="BS32" s="395" t="s">
        <v>34</v>
      </c>
      <c r="BT32" s="385" t="s">
        <v>34</v>
      </c>
      <c r="BU32" s="398">
        <f t="shared" si="4"/>
        <v>1</v>
      </c>
      <c r="BV32" s="443"/>
      <c r="BW32" s="60"/>
      <c r="BY32" s="61"/>
    </row>
    <row r="33" spans="1:77" s="63" customFormat="1" ht="45" customHeight="1">
      <c r="A33" s="409" t="s">
        <v>506</v>
      </c>
      <c r="B33" s="407" t="s">
        <v>479</v>
      </c>
      <c r="C33" s="408" t="s">
        <v>282</v>
      </c>
      <c r="D33" s="409" t="s">
        <v>512</v>
      </c>
      <c r="E33" s="408" t="s">
        <v>483</v>
      </c>
      <c r="F33" s="408" t="s">
        <v>31</v>
      </c>
      <c r="G33" s="408" t="s">
        <v>32</v>
      </c>
      <c r="H33" s="410" t="s">
        <v>33</v>
      </c>
      <c r="I33" s="411" t="s">
        <v>33</v>
      </c>
      <c r="J33" s="412">
        <v>19166520</v>
      </c>
      <c r="K33" s="413" t="s">
        <v>477</v>
      </c>
      <c r="L33" s="414" t="s">
        <v>477</v>
      </c>
      <c r="M33" s="415">
        <v>221986866</v>
      </c>
      <c r="N33" s="439" t="s">
        <v>477</v>
      </c>
      <c r="O33" s="440" t="s">
        <v>477</v>
      </c>
      <c r="P33" s="418">
        <v>0</v>
      </c>
      <c r="Q33" s="440" t="s">
        <v>477</v>
      </c>
      <c r="R33" s="440" t="s">
        <v>477</v>
      </c>
      <c r="S33" s="419">
        <v>0</v>
      </c>
      <c r="T33" s="420" t="s">
        <v>477</v>
      </c>
      <c r="U33" s="418" t="s">
        <v>477</v>
      </c>
      <c r="V33" s="395">
        <v>0</v>
      </c>
      <c r="W33" s="418" t="s">
        <v>477</v>
      </c>
      <c r="X33" s="418" t="s">
        <v>477</v>
      </c>
      <c r="Y33" s="421">
        <v>0</v>
      </c>
      <c r="Z33" s="384" t="s">
        <v>477</v>
      </c>
      <c r="AA33" s="382" t="s">
        <v>478</v>
      </c>
      <c r="AB33" s="422">
        <v>0</v>
      </c>
      <c r="AC33" s="423" t="s">
        <v>34</v>
      </c>
      <c r="AD33" s="423" t="s">
        <v>34</v>
      </c>
      <c r="AE33" s="412">
        <v>0</v>
      </c>
      <c r="AF33" s="424" t="s">
        <v>34</v>
      </c>
      <c r="AG33" s="425" t="s">
        <v>34</v>
      </c>
      <c r="AH33" s="392">
        <v>13165469.76</v>
      </c>
      <c r="AI33" s="425" t="s">
        <v>34</v>
      </c>
      <c r="AJ33" s="425" t="s">
        <v>34</v>
      </c>
      <c r="AK33" s="393">
        <v>13165469.76</v>
      </c>
      <c r="AL33" s="394" t="s">
        <v>34</v>
      </c>
      <c r="AM33" s="395" t="s">
        <v>34</v>
      </c>
      <c r="AN33" s="392">
        <v>33619817.409999996</v>
      </c>
      <c r="AO33" s="395" t="s">
        <v>34</v>
      </c>
      <c r="AP33" s="395" t="s">
        <v>34</v>
      </c>
      <c r="AQ33" s="393">
        <v>20454347.649999999</v>
      </c>
      <c r="AR33" s="394" t="s">
        <v>34</v>
      </c>
      <c r="AS33" s="395" t="s">
        <v>34</v>
      </c>
      <c r="AT33" s="392">
        <v>109064581.47</v>
      </c>
      <c r="AU33" s="395" t="s">
        <v>34</v>
      </c>
      <c r="AV33" s="395" t="s">
        <v>34</v>
      </c>
      <c r="AW33" s="393">
        <f t="shared" si="0"/>
        <v>75444764.060000002</v>
      </c>
      <c r="AX33" s="394" t="s">
        <v>34</v>
      </c>
      <c r="AY33" s="395" t="s">
        <v>34</v>
      </c>
      <c r="AZ33" s="392">
        <v>182599734</v>
      </c>
      <c r="BA33" s="395" t="s">
        <v>34</v>
      </c>
      <c r="BB33" s="395" t="s">
        <v>34</v>
      </c>
      <c r="BC33" s="426">
        <f t="shared" si="1"/>
        <v>73535152.530000001</v>
      </c>
      <c r="BD33" s="394" t="s">
        <v>34</v>
      </c>
      <c r="BE33" s="385" t="s">
        <v>34</v>
      </c>
      <c r="BF33" s="392">
        <v>209243929</v>
      </c>
      <c r="BG33" s="395" t="s">
        <v>34</v>
      </c>
      <c r="BH33" s="395" t="s">
        <v>34</v>
      </c>
      <c r="BI33" s="398">
        <f t="shared" si="2"/>
        <v>26644195</v>
      </c>
      <c r="BJ33" s="427" t="s">
        <v>34</v>
      </c>
      <c r="BK33" s="385" t="s">
        <v>34</v>
      </c>
      <c r="BL33" s="392">
        <v>215922290</v>
      </c>
      <c r="BM33" s="395" t="s">
        <v>34</v>
      </c>
      <c r="BN33" s="385" t="s">
        <v>34</v>
      </c>
      <c r="BO33" s="376">
        <f t="shared" si="3"/>
        <v>6678361</v>
      </c>
      <c r="BP33" s="394" t="s">
        <v>34</v>
      </c>
      <c r="BQ33" s="385" t="s">
        <v>34</v>
      </c>
      <c r="BR33" s="428">
        <v>233889671.40999997</v>
      </c>
      <c r="BS33" s="395" t="s">
        <v>34</v>
      </c>
      <c r="BT33" s="385" t="s">
        <v>34</v>
      </c>
      <c r="BU33" s="398">
        <f t="shared" si="4"/>
        <v>17967381.409999967</v>
      </c>
      <c r="BV33" s="429"/>
      <c r="BW33" s="60"/>
    </row>
    <row r="34" spans="1:77" s="62" customFormat="1" ht="94.5">
      <c r="A34" s="406" t="s">
        <v>513</v>
      </c>
      <c r="B34" s="430" t="s">
        <v>476</v>
      </c>
      <c r="C34" s="431" t="s">
        <v>167</v>
      </c>
      <c r="D34" s="406" t="s">
        <v>514</v>
      </c>
      <c r="E34" s="431" t="s">
        <v>125</v>
      </c>
      <c r="F34" s="431" t="s">
        <v>31</v>
      </c>
      <c r="G34" s="431" t="s">
        <v>32</v>
      </c>
      <c r="H34" s="432" t="s">
        <v>33</v>
      </c>
      <c r="I34" s="433" t="s">
        <v>33</v>
      </c>
      <c r="J34" s="393">
        <v>3396</v>
      </c>
      <c r="K34" s="413" t="s">
        <v>477</v>
      </c>
      <c r="L34" s="414" t="s">
        <v>477</v>
      </c>
      <c r="M34" s="434">
        <v>111679</v>
      </c>
      <c r="N34" s="416">
        <v>0</v>
      </c>
      <c r="O34" s="417">
        <v>0</v>
      </c>
      <c r="P34" s="418">
        <v>0</v>
      </c>
      <c r="Q34" s="417">
        <v>0</v>
      </c>
      <c r="R34" s="417">
        <v>0</v>
      </c>
      <c r="S34" s="419">
        <v>0</v>
      </c>
      <c r="T34" s="420" t="s">
        <v>477</v>
      </c>
      <c r="U34" s="418" t="s">
        <v>477</v>
      </c>
      <c r="V34" s="395">
        <v>0</v>
      </c>
      <c r="W34" s="418" t="s">
        <v>477</v>
      </c>
      <c r="X34" s="418" t="s">
        <v>477</v>
      </c>
      <c r="Y34" s="421">
        <v>0</v>
      </c>
      <c r="Z34" s="384" t="s">
        <v>477</v>
      </c>
      <c r="AA34" s="382" t="s">
        <v>478</v>
      </c>
      <c r="AB34" s="435">
        <v>0</v>
      </c>
      <c r="AC34" s="423" t="s">
        <v>34</v>
      </c>
      <c r="AD34" s="423" t="s">
        <v>34</v>
      </c>
      <c r="AE34" s="436">
        <v>0</v>
      </c>
      <c r="AF34" s="390" t="s">
        <v>34</v>
      </c>
      <c r="AG34" s="391" t="s">
        <v>34</v>
      </c>
      <c r="AH34" s="392">
        <v>3425</v>
      </c>
      <c r="AI34" s="391" t="s">
        <v>34</v>
      </c>
      <c r="AJ34" s="391" t="s">
        <v>34</v>
      </c>
      <c r="AK34" s="393">
        <v>3425</v>
      </c>
      <c r="AL34" s="394" t="s">
        <v>34</v>
      </c>
      <c r="AM34" s="395" t="s">
        <v>34</v>
      </c>
      <c r="AN34" s="392">
        <v>24183</v>
      </c>
      <c r="AO34" s="395" t="s">
        <v>34</v>
      </c>
      <c r="AP34" s="395" t="s">
        <v>34</v>
      </c>
      <c r="AQ34" s="393">
        <v>20758</v>
      </c>
      <c r="AR34" s="394" t="s">
        <v>34</v>
      </c>
      <c r="AS34" s="395" t="s">
        <v>34</v>
      </c>
      <c r="AT34" s="392">
        <v>83690</v>
      </c>
      <c r="AU34" s="395" t="s">
        <v>34</v>
      </c>
      <c r="AV34" s="395" t="s">
        <v>34</v>
      </c>
      <c r="AW34" s="393">
        <f t="shared" si="0"/>
        <v>59507</v>
      </c>
      <c r="AX34" s="394" t="s">
        <v>34</v>
      </c>
      <c r="AY34" s="395" t="s">
        <v>34</v>
      </c>
      <c r="AZ34" s="392">
        <v>101279</v>
      </c>
      <c r="BA34" s="395" t="s">
        <v>34</v>
      </c>
      <c r="BB34" s="395" t="s">
        <v>34</v>
      </c>
      <c r="BC34" s="426">
        <f t="shared" si="1"/>
        <v>17589</v>
      </c>
      <c r="BD34" s="394" t="s">
        <v>34</v>
      </c>
      <c r="BE34" s="385" t="s">
        <v>34</v>
      </c>
      <c r="BF34" s="397">
        <v>103261</v>
      </c>
      <c r="BG34" s="395" t="s">
        <v>34</v>
      </c>
      <c r="BH34" s="395" t="s">
        <v>34</v>
      </c>
      <c r="BI34" s="398">
        <f t="shared" si="2"/>
        <v>1982</v>
      </c>
      <c r="BJ34" s="427" t="s">
        <v>34</v>
      </c>
      <c r="BK34" s="385" t="s">
        <v>34</v>
      </c>
      <c r="BL34" s="397">
        <v>107388</v>
      </c>
      <c r="BM34" s="395" t="s">
        <v>34</v>
      </c>
      <c r="BN34" s="385" t="s">
        <v>34</v>
      </c>
      <c r="BO34" s="376">
        <f t="shared" si="3"/>
        <v>4127</v>
      </c>
      <c r="BP34" s="394" t="s">
        <v>34</v>
      </c>
      <c r="BQ34" s="385" t="s">
        <v>34</v>
      </c>
      <c r="BR34" s="397">
        <v>123982</v>
      </c>
      <c r="BS34" s="395" t="s">
        <v>34</v>
      </c>
      <c r="BT34" s="385" t="s">
        <v>34</v>
      </c>
      <c r="BU34" s="398">
        <f t="shared" si="4"/>
        <v>16594</v>
      </c>
      <c r="BV34" s="451"/>
      <c r="BW34" s="60"/>
      <c r="BX34" s="61"/>
    </row>
    <row r="35" spans="1:77" s="62" customFormat="1" ht="94.5" customHeight="1">
      <c r="A35" s="406" t="s">
        <v>513</v>
      </c>
      <c r="B35" s="452" t="s">
        <v>495</v>
      </c>
      <c r="C35" s="431" t="s">
        <v>515</v>
      </c>
      <c r="D35" s="406" t="s">
        <v>516</v>
      </c>
      <c r="E35" s="431" t="s">
        <v>125</v>
      </c>
      <c r="F35" s="431" t="s">
        <v>31</v>
      </c>
      <c r="G35" s="431" t="s">
        <v>32</v>
      </c>
      <c r="H35" s="432" t="s">
        <v>33</v>
      </c>
      <c r="I35" s="433" t="s">
        <v>33</v>
      </c>
      <c r="J35" s="393">
        <v>4407</v>
      </c>
      <c r="K35" s="413" t="s">
        <v>477</v>
      </c>
      <c r="L35" s="414" t="s">
        <v>477</v>
      </c>
      <c r="M35" s="453" t="s">
        <v>33</v>
      </c>
      <c r="N35" s="416">
        <v>0</v>
      </c>
      <c r="O35" s="417">
        <v>0</v>
      </c>
      <c r="P35" s="418">
        <v>0</v>
      </c>
      <c r="Q35" s="417">
        <v>0</v>
      </c>
      <c r="R35" s="417">
        <v>0</v>
      </c>
      <c r="S35" s="419">
        <v>0</v>
      </c>
      <c r="T35" s="420" t="s">
        <v>477</v>
      </c>
      <c r="U35" s="418" t="s">
        <v>477</v>
      </c>
      <c r="V35" s="395">
        <v>0</v>
      </c>
      <c r="W35" s="418" t="s">
        <v>477</v>
      </c>
      <c r="X35" s="418" t="s">
        <v>477</v>
      </c>
      <c r="Y35" s="421">
        <v>0</v>
      </c>
      <c r="Z35" s="384" t="s">
        <v>477</v>
      </c>
      <c r="AA35" s="382" t="s">
        <v>478</v>
      </c>
      <c r="AB35" s="392">
        <v>10399</v>
      </c>
      <c r="AC35" s="423" t="s">
        <v>34</v>
      </c>
      <c r="AD35" s="423" t="s">
        <v>34</v>
      </c>
      <c r="AE35" s="393">
        <v>10399</v>
      </c>
      <c r="AF35" s="390" t="s">
        <v>34</v>
      </c>
      <c r="AG35" s="391" t="s">
        <v>34</v>
      </c>
      <c r="AH35" s="392">
        <v>96617</v>
      </c>
      <c r="AI35" s="391" t="s">
        <v>34</v>
      </c>
      <c r="AJ35" s="391" t="s">
        <v>34</v>
      </c>
      <c r="AK35" s="393">
        <f>AH35-AB35</f>
        <v>86218</v>
      </c>
      <c r="AL35" s="394" t="s">
        <v>34</v>
      </c>
      <c r="AM35" s="395" t="s">
        <v>34</v>
      </c>
      <c r="AN35" s="392">
        <v>98696</v>
      </c>
      <c r="AO35" s="395" t="s">
        <v>34</v>
      </c>
      <c r="AP35" s="395" t="s">
        <v>34</v>
      </c>
      <c r="AQ35" s="393">
        <f>AN35-AH35</f>
        <v>2079</v>
      </c>
      <c r="AR35" s="394" t="s">
        <v>34</v>
      </c>
      <c r="AS35" s="395" t="s">
        <v>34</v>
      </c>
      <c r="AT35" s="392">
        <v>110182</v>
      </c>
      <c r="AU35" s="395" t="s">
        <v>34</v>
      </c>
      <c r="AV35" s="395" t="s">
        <v>34</v>
      </c>
      <c r="AW35" s="393">
        <f>AT35-AN35</f>
        <v>11486</v>
      </c>
      <c r="AX35" s="394" t="s">
        <v>34</v>
      </c>
      <c r="AY35" s="395" t="s">
        <v>34</v>
      </c>
      <c r="AZ35" s="392">
        <v>114827</v>
      </c>
      <c r="BA35" s="395" t="s">
        <v>34</v>
      </c>
      <c r="BB35" s="395" t="s">
        <v>34</v>
      </c>
      <c r="BC35" s="426">
        <f>AZ35-AT35</f>
        <v>4645</v>
      </c>
      <c r="BD35" s="394" t="s">
        <v>34</v>
      </c>
      <c r="BE35" s="385" t="s">
        <v>34</v>
      </c>
      <c r="BF35" s="397">
        <v>120202</v>
      </c>
      <c r="BG35" s="395" t="s">
        <v>34</v>
      </c>
      <c r="BH35" s="395" t="s">
        <v>34</v>
      </c>
      <c r="BI35" s="398">
        <f>BF35-AZ35</f>
        <v>5375</v>
      </c>
      <c r="BJ35" s="427" t="s">
        <v>34</v>
      </c>
      <c r="BK35" s="385" t="s">
        <v>34</v>
      </c>
      <c r="BL35" s="397">
        <v>121076</v>
      </c>
      <c r="BM35" s="395" t="s">
        <v>34</v>
      </c>
      <c r="BN35" s="385" t="s">
        <v>34</v>
      </c>
      <c r="BO35" s="376">
        <f t="shared" si="3"/>
        <v>874</v>
      </c>
      <c r="BP35" s="394" t="s">
        <v>34</v>
      </c>
      <c r="BQ35" s="385" t="s">
        <v>34</v>
      </c>
      <c r="BR35" s="397">
        <v>122377</v>
      </c>
      <c r="BS35" s="395" t="s">
        <v>34</v>
      </c>
      <c r="BT35" s="385" t="s">
        <v>34</v>
      </c>
      <c r="BU35" s="398">
        <f t="shared" si="4"/>
        <v>1301</v>
      </c>
      <c r="BV35" s="443"/>
      <c r="BW35" s="60"/>
      <c r="BY35" s="61"/>
    </row>
    <row r="36" spans="1:77" s="63" customFormat="1" ht="66.75" customHeight="1">
      <c r="A36" s="409" t="s">
        <v>513</v>
      </c>
      <c r="B36" s="407" t="s">
        <v>479</v>
      </c>
      <c r="C36" s="408" t="s">
        <v>517</v>
      </c>
      <c r="D36" s="409" t="s">
        <v>512</v>
      </c>
      <c r="E36" s="408" t="s">
        <v>483</v>
      </c>
      <c r="F36" s="408" t="s">
        <v>31</v>
      </c>
      <c r="G36" s="408" t="s">
        <v>32</v>
      </c>
      <c r="H36" s="410" t="s">
        <v>33</v>
      </c>
      <c r="I36" s="411" t="s">
        <v>33</v>
      </c>
      <c r="J36" s="412">
        <v>24380892</v>
      </c>
      <c r="K36" s="413" t="s">
        <v>477</v>
      </c>
      <c r="L36" s="414" t="s">
        <v>477</v>
      </c>
      <c r="M36" s="438">
        <v>73576019</v>
      </c>
      <c r="N36" s="439" t="s">
        <v>477</v>
      </c>
      <c r="O36" s="440" t="s">
        <v>477</v>
      </c>
      <c r="P36" s="418">
        <v>0</v>
      </c>
      <c r="Q36" s="440" t="s">
        <v>477</v>
      </c>
      <c r="R36" s="440" t="s">
        <v>477</v>
      </c>
      <c r="S36" s="419">
        <v>0</v>
      </c>
      <c r="T36" s="420" t="s">
        <v>477</v>
      </c>
      <c r="U36" s="418" t="s">
        <v>477</v>
      </c>
      <c r="V36" s="395">
        <v>0</v>
      </c>
      <c r="W36" s="418" t="s">
        <v>477</v>
      </c>
      <c r="X36" s="418" t="s">
        <v>477</v>
      </c>
      <c r="Y36" s="421">
        <v>0</v>
      </c>
      <c r="Z36" s="384" t="s">
        <v>477</v>
      </c>
      <c r="AA36" s="382" t="s">
        <v>478</v>
      </c>
      <c r="AB36" s="422">
        <v>0</v>
      </c>
      <c r="AC36" s="423" t="s">
        <v>34</v>
      </c>
      <c r="AD36" s="423" t="s">
        <v>34</v>
      </c>
      <c r="AE36" s="412">
        <v>0</v>
      </c>
      <c r="AF36" s="424" t="s">
        <v>34</v>
      </c>
      <c r="AG36" s="425" t="s">
        <v>34</v>
      </c>
      <c r="AH36" s="392">
        <v>12512917</v>
      </c>
      <c r="AI36" s="425" t="s">
        <v>34</v>
      </c>
      <c r="AJ36" s="425" t="s">
        <v>34</v>
      </c>
      <c r="AK36" s="393">
        <v>12512917</v>
      </c>
      <c r="AL36" s="394" t="s">
        <v>34</v>
      </c>
      <c r="AM36" s="395" t="s">
        <v>34</v>
      </c>
      <c r="AN36" s="392">
        <v>39293105</v>
      </c>
      <c r="AO36" s="395" t="s">
        <v>34</v>
      </c>
      <c r="AP36" s="395" t="s">
        <v>34</v>
      </c>
      <c r="AQ36" s="393">
        <f>AN36-AK36</f>
        <v>26780188</v>
      </c>
      <c r="AR36" s="394" t="s">
        <v>34</v>
      </c>
      <c r="AS36" s="395" t="s">
        <v>34</v>
      </c>
      <c r="AT36" s="392">
        <v>60268748</v>
      </c>
      <c r="AU36" s="395" t="s">
        <v>34</v>
      </c>
      <c r="AV36" s="395" t="s">
        <v>34</v>
      </c>
      <c r="AW36" s="393">
        <f t="shared" si="0"/>
        <v>20975643</v>
      </c>
      <c r="AX36" s="394" t="s">
        <v>34</v>
      </c>
      <c r="AY36" s="395" t="s">
        <v>34</v>
      </c>
      <c r="AZ36" s="392">
        <v>67473903</v>
      </c>
      <c r="BA36" s="395" t="s">
        <v>34</v>
      </c>
      <c r="BB36" s="395" t="s">
        <v>34</v>
      </c>
      <c r="BC36" s="426">
        <f t="shared" si="1"/>
        <v>7205155</v>
      </c>
      <c r="BD36" s="394" t="s">
        <v>34</v>
      </c>
      <c r="BE36" s="385" t="s">
        <v>34</v>
      </c>
      <c r="BF36" s="392">
        <v>70512198</v>
      </c>
      <c r="BG36" s="395" t="s">
        <v>34</v>
      </c>
      <c r="BH36" s="395" t="s">
        <v>34</v>
      </c>
      <c r="BI36" s="398">
        <f t="shared" si="2"/>
        <v>3038295</v>
      </c>
      <c r="BJ36" s="427" t="s">
        <v>34</v>
      </c>
      <c r="BK36" s="385" t="s">
        <v>34</v>
      </c>
      <c r="BL36" s="392">
        <v>71511249</v>
      </c>
      <c r="BM36" s="395" t="s">
        <v>34</v>
      </c>
      <c r="BN36" s="385" t="s">
        <v>34</v>
      </c>
      <c r="BO36" s="376">
        <f t="shared" si="3"/>
        <v>999051</v>
      </c>
      <c r="BP36" s="394" t="s">
        <v>34</v>
      </c>
      <c r="BQ36" s="385" t="s">
        <v>34</v>
      </c>
      <c r="BR36" s="428">
        <v>85255142.730000004</v>
      </c>
      <c r="BS36" s="395" t="s">
        <v>34</v>
      </c>
      <c r="BT36" s="385" t="s">
        <v>34</v>
      </c>
      <c r="BU36" s="398">
        <f t="shared" si="4"/>
        <v>13743893.730000004</v>
      </c>
      <c r="BV36" s="429"/>
      <c r="BW36" s="60"/>
    </row>
    <row r="37" spans="1:77" s="66" customFormat="1" ht="94.5" customHeight="1">
      <c r="A37" s="406" t="s">
        <v>518</v>
      </c>
      <c r="B37" s="430" t="s">
        <v>476</v>
      </c>
      <c r="C37" s="431" t="s">
        <v>42</v>
      </c>
      <c r="D37" s="406" t="s">
        <v>519</v>
      </c>
      <c r="E37" s="431" t="s">
        <v>125</v>
      </c>
      <c r="F37" s="431" t="s">
        <v>520</v>
      </c>
      <c r="G37" s="431" t="s">
        <v>32</v>
      </c>
      <c r="H37" s="462">
        <v>4361</v>
      </c>
      <c r="I37" s="463">
        <v>6411</v>
      </c>
      <c r="J37" s="464">
        <v>10772</v>
      </c>
      <c r="K37" s="465">
        <v>12109</v>
      </c>
      <c r="L37" s="466">
        <v>18162</v>
      </c>
      <c r="M37" s="434">
        <v>30271</v>
      </c>
      <c r="N37" s="439" t="s">
        <v>477</v>
      </c>
      <c r="O37" s="440" t="s">
        <v>477</v>
      </c>
      <c r="P37" s="418">
        <v>0</v>
      </c>
      <c r="Q37" s="440" t="s">
        <v>477</v>
      </c>
      <c r="R37" s="440" t="s">
        <v>477</v>
      </c>
      <c r="S37" s="419">
        <v>0</v>
      </c>
      <c r="T37" s="394">
        <v>1372</v>
      </c>
      <c r="U37" s="395">
        <v>2003</v>
      </c>
      <c r="V37" s="395">
        <v>3375</v>
      </c>
      <c r="W37" s="395">
        <v>1372</v>
      </c>
      <c r="X37" s="395">
        <v>2003</v>
      </c>
      <c r="Y37" s="421">
        <v>3375</v>
      </c>
      <c r="Z37" s="467">
        <v>3795</v>
      </c>
      <c r="AA37" s="392">
        <v>5442</v>
      </c>
      <c r="AB37" s="392">
        <v>9237</v>
      </c>
      <c r="AC37" s="392">
        <v>2423</v>
      </c>
      <c r="AD37" s="392">
        <v>3439</v>
      </c>
      <c r="AE37" s="393">
        <v>5862</v>
      </c>
      <c r="AF37" s="462">
        <v>6601</v>
      </c>
      <c r="AG37" s="463">
        <v>9605</v>
      </c>
      <c r="AH37" s="463">
        <v>16206</v>
      </c>
      <c r="AI37" s="463">
        <v>2806</v>
      </c>
      <c r="AJ37" s="463">
        <v>4163</v>
      </c>
      <c r="AK37" s="464">
        <v>6969</v>
      </c>
      <c r="AL37" s="467">
        <v>8827</v>
      </c>
      <c r="AM37" s="392">
        <v>12865</v>
      </c>
      <c r="AN37" s="392">
        <v>21692</v>
      </c>
      <c r="AO37" s="392">
        <v>2226</v>
      </c>
      <c r="AP37" s="392">
        <v>3260</v>
      </c>
      <c r="AQ37" s="393">
        <v>5486</v>
      </c>
      <c r="AR37" s="467">
        <v>11172</v>
      </c>
      <c r="AS37" s="392">
        <v>16229</v>
      </c>
      <c r="AT37" s="392">
        <v>27401</v>
      </c>
      <c r="AU37" s="392">
        <v>2345</v>
      </c>
      <c r="AV37" s="392">
        <v>3364</v>
      </c>
      <c r="AW37" s="393">
        <v>5709</v>
      </c>
      <c r="AX37" s="467">
        <v>13062</v>
      </c>
      <c r="AY37" s="392">
        <v>19002</v>
      </c>
      <c r="AZ37" s="392">
        <v>32064</v>
      </c>
      <c r="BA37" s="392">
        <v>1890</v>
      </c>
      <c r="BB37" s="392">
        <v>2773</v>
      </c>
      <c r="BC37" s="426">
        <v>4663</v>
      </c>
      <c r="BD37" s="467">
        <v>14818</v>
      </c>
      <c r="BE37" s="392">
        <v>21232</v>
      </c>
      <c r="BF37" s="392">
        <v>36050</v>
      </c>
      <c r="BG37" s="392">
        <v>1756</v>
      </c>
      <c r="BH37" s="392">
        <v>2230</v>
      </c>
      <c r="BI37" s="426">
        <v>3986</v>
      </c>
      <c r="BJ37" s="468">
        <v>16532</v>
      </c>
      <c r="BK37" s="469">
        <v>23473</v>
      </c>
      <c r="BL37" s="469">
        <v>40005</v>
      </c>
      <c r="BM37" s="469">
        <v>1714</v>
      </c>
      <c r="BN37" s="469">
        <v>2241</v>
      </c>
      <c r="BO37" s="426">
        <v>3955</v>
      </c>
      <c r="BP37" s="470">
        <v>16659</v>
      </c>
      <c r="BQ37" s="392">
        <v>24414</v>
      </c>
      <c r="BR37" s="392">
        <v>41073</v>
      </c>
      <c r="BS37" s="435">
        <v>127</v>
      </c>
      <c r="BT37" s="435">
        <v>941</v>
      </c>
      <c r="BU37" s="471">
        <v>1068</v>
      </c>
      <c r="BV37" s="405"/>
      <c r="BW37" s="60"/>
      <c r="BX37" s="64"/>
      <c r="BY37" s="65"/>
    </row>
    <row r="38" spans="1:77" s="67" customFormat="1" ht="51.75" customHeight="1">
      <c r="A38" s="409" t="s">
        <v>518</v>
      </c>
      <c r="B38" s="407" t="s">
        <v>479</v>
      </c>
      <c r="C38" s="408">
        <v>8</v>
      </c>
      <c r="D38" s="409" t="s">
        <v>480</v>
      </c>
      <c r="E38" s="408" t="s">
        <v>483</v>
      </c>
      <c r="F38" s="408" t="s">
        <v>520</v>
      </c>
      <c r="G38" s="408" t="s">
        <v>32</v>
      </c>
      <c r="H38" s="410" t="s">
        <v>33</v>
      </c>
      <c r="I38" s="411" t="s">
        <v>33</v>
      </c>
      <c r="J38" s="412">
        <v>73492441</v>
      </c>
      <c r="K38" s="472" t="s">
        <v>477</v>
      </c>
      <c r="L38" s="473" t="s">
        <v>477</v>
      </c>
      <c r="M38" s="415">
        <v>306026319</v>
      </c>
      <c r="N38" s="439" t="s">
        <v>477</v>
      </c>
      <c r="O38" s="440" t="s">
        <v>477</v>
      </c>
      <c r="P38" s="418">
        <v>0</v>
      </c>
      <c r="Q38" s="440" t="s">
        <v>477</v>
      </c>
      <c r="R38" s="440" t="s">
        <v>477</v>
      </c>
      <c r="S38" s="419">
        <v>0</v>
      </c>
      <c r="T38" s="420" t="s">
        <v>477</v>
      </c>
      <c r="U38" s="418" t="s">
        <v>477</v>
      </c>
      <c r="V38" s="395">
        <v>0</v>
      </c>
      <c r="W38" s="418" t="s">
        <v>477</v>
      </c>
      <c r="X38" s="418" t="s">
        <v>477</v>
      </c>
      <c r="Y38" s="421">
        <v>0</v>
      </c>
      <c r="Z38" s="420" t="s">
        <v>477</v>
      </c>
      <c r="AA38" s="382" t="s">
        <v>477</v>
      </c>
      <c r="AB38" s="422">
        <v>17835075.43</v>
      </c>
      <c r="AC38" s="423" t="s">
        <v>477</v>
      </c>
      <c r="AD38" s="423" t="s">
        <v>477</v>
      </c>
      <c r="AE38" s="412">
        <v>17835075.43</v>
      </c>
      <c r="AF38" s="474" t="s">
        <v>477</v>
      </c>
      <c r="AG38" s="423" t="s">
        <v>477</v>
      </c>
      <c r="AH38" s="392">
        <v>49706050.57</v>
      </c>
      <c r="AI38" s="425" t="s">
        <v>477</v>
      </c>
      <c r="AJ38" s="425" t="s">
        <v>477</v>
      </c>
      <c r="AK38" s="393">
        <v>31870975.140000001</v>
      </c>
      <c r="AL38" s="394" t="s">
        <v>477</v>
      </c>
      <c r="AM38" s="395" t="s">
        <v>477</v>
      </c>
      <c r="AN38" s="392">
        <v>86617073.629999995</v>
      </c>
      <c r="AO38" s="395" t="s">
        <v>477</v>
      </c>
      <c r="AP38" s="395" t="s">
        <v>477</v>
      </c>
      <c r="AQ38" s="393">
        <v>36911023.059999995</v>
      </c>
      <c r="AR38" s="394" t="s">
        <v>477</v>
      </c>
      <c r="AS38" s="395" t="s">
        <v>477</v>
      </c>
      <c r="AT38" s="392">
        <v>133225609.35000001</v>
      </c>
      <c r="AU38" s="475" t="s">
        <v>477</v>
      </c>
      <c r="AV38" s="475" t="s">
        <v>477</v>
      </c>
      <c r="AW38" s="393">
        <v>46608535.720000014</v>
      </c>
      <c r="AX38" s="476" t="s">
        <v>477</v>
      </c>
      <c r="AY38" s="477" t="s">
        <v>477</v>
      </c>
      <c r="AZ38" s="392">
        <v>200738395.87</v>
      </c>
      <c r="BA38" s="477" t="s">
        <v>477</v>
      </c>
      <c r="BB38" s="477" t="s">
        <v>477</v>
      </c>
      <c r="BC38" s="426">
        <v>67512786.519999996</v>
      </c>
      <c r="BD38" s="476" t="s">
        <v>477</v>
      </c>
      <c r="BE38" s="477" t="s">
        <v>477</v>
      </c>
      <c r="BF38" s="392">
        <v>247305643.09999999</v>
      </c>
      <c r="BG38" s="477" t="s">
        <v>477</v>
      </c>
      <c r="BH38" s="477" t="s">
        <v>477</v>
      </c>
      <c r="BI38" s="426">
        <v>46567247.229999989</v>
      </c>
      <c r="BJ38" s="394" t="s">
        <v>34</v>
      </c>
      <c r="BK38" s="395" t="s">
        <v>34</v>
      </c>
      <c r="BL38" s="392">
        <v>277510869.60000002</v>
      </c>
      <c r="BM38" s="395" t="s">
        <v>34</v>
      </c>
      <c r="BN38" s="395" t="s">
        <v>34</v>
      </c>
      <c r="BO38" s="398">
        <v>30205226.50000003</v>
      </c>
      <c r="BP38" s="427" t="s">
        <v>34</v>
      </c>
      <c r="BQ38" s="385" t="s">
        <v>34</v>
      </c>
      <c r="BR38" s="428">
        <v>297457476.89999998</v>
      </c>
      <c r="BS38" s="427" t="s">
        <v>34</v>
      </c>
      <c r="BT38" s="385" t="s">
        <v>34</v>
      </c>
      <c r="BU38" s="398">
        <f t="shared" si="4"/>
        <v>19946607.299999952</v>
      </c>
      <c r="BV38" s="429"/>
      <c r="BW38" s="60"/>
    </row>
    <row r="39" spans="1:77" s="66" customFormat="1" ht="87.75" customHeight="1">
      <c r="A39" s="406" t="s">
        <v>518</v>
      </c>
      <c r="B39" s="430" t="s">
        <v>476</v>
      </c>
      <c r="C39" s="431">
        <v>38</v>
      </c>
      <c r="D39" s="406" t="s">
        <v>521</v>
      </c>
      <c r="E39" s="431" t="s">
        <v>125</v>
      </c>
      <c r="F39" s="431" t="s">
        <v>520</v>
      </c>
      <c r="G39" s="431" t="s">
        <v>32</v>
      </c>
      <c r="H39" s="462">
        <v>534</v>
      </c>
      <c r="I39" s="463">
        <v>437</v>
      </c>
      <c r="J39" s="464">
        <v>971</v>
      </c>
      <c r="K39" s="465">
        <v>1708</v>
      </c>
      <c r="L39" s="466">
        <v>1398</v>
      </c>
      <c r="M39" s="434">
        <v>3106</v>
      </c>
      <c r="N39" s="416">
        <v>0</v>
      </c>
      <c r="O39" s="417">
        <v>0</v>
      </c>
      <c r="P39" s="418">
        <v>0</v>
      </c>
      <c r="Q39" s="417">
        <v>0</v>
      </c>
      <c r="R39" s="417">
        <v>0</v>
      </c>
      <c r="S39" s="419">
        <v>0</v>
      </c>
      <c r="T39" s="420" t="s">
        <v>477</v>
      </c>
      <c r="U39" s="418" t="s">
        <v>477</v>
      </c>
      <c r="V39" s="395">
        <v>0</v>
      </c>
      <c r="W39" s="418" t="s">
        <v>477</v>
      </c>
      <c r="X39" s="418" t="s">
        <v>477</v>
      </c>
      <c r="Y39" s="421">
        <v>0</v>
      </c>
      <c r="Z39" s="420">
        <v>99</v>
      </c>
      <c r="AA39" s="418">
        <v>170</v>
      </c>
      <c r="AB39" s="435">
        <v>269</v>
      </c>
      <c r="AC39" s="478">
        <v>99</v>
      </c>
      <c r="AD39" s="423">
        <v>170</v>
      </c>
      <c r="AE39" s="479">
        <v>269</v>
      </c>
      <c r="AF39" s="462">
        <v>803</v>
      </c>
      <c r="AG39" s="463">
        <v>1464</v>
      </c>
      <c r="AH39" s="463">
        <v>2267</v>
      </c>
      <c r="AI39" s="463">
        <v>704</v>
      </c>
      <c r="AJ39" s="463">
        <v>1294</v>
      </c>
      <c r="AK39" s="464">
        <v>1998</v>
      </c>
      <c r="AL39" s="467">
        <v>1152</v>
      </c>
      <c r="AM39" s="392">
        <v>2083</v>
      </c>
      <c r="AN39" s="392">
        <v>3235</v>
      </c>
      <c r="AO39" s="392">
        <v>349</v>
      </c>
      <c r="AP39" s="392">
        <v>619</v>
      </c>
      <c r="AQ39" s="393">
        <v>968</v>
      </c>
      <c r="AR39" s="467">
        <v>1156</v>
      </c>
      <c r="AS39" s="392">
        <v>2087</v>
      </c>
      <c r="AT39" s="392">
        <v>3243</v>
      </c>
      <c r="AU39" s="392">
        <v>4</v>
      </c>
      <c r="AV39" s="392">
        <v>4</v>
      </c>
      <c r="AW39" s="393">
        <v>8</v>
      </c>
      <c r="AX39" s="467">
        <v>1156</v>
      </c>
      <c r="AY39" s="392">
        <v>2087</v>
      </c>
      <c r="AZ39" s="392">
        <v>3243</v>
      </c>
      <c r="BA39" s="392">
        <v>0</v>
      </c>
      <c r="BB39" s="392">
        <v>0</v>
      </c>
      <c r="BC39" s="426">
        <v>0</v>
      </c>
      <c r="BD39" s="467">
        <v>1359</v>
      </c>
      <c r="BE39" s="392">
        <v>2436</v>
      </c>
      <c r="BF39" s="392">
        <v>3795</v>
      </c>
      <c r="BG39" s="392">
        <v>203</v>
      </c>
      <c r="BH39" s="392">
        <v>349</v>
      </c>
      <c r="BI39" s="426">
        <v>552</v>
      </c>
      <c r="BJ39" s="480">
        <v>1678</v>
      </c>
      <c r="BK39" s="397">
        <v>2829</v>
      </c>
      <c r="BL39" s="397">
        <v>4507</v>
      </c>
      <c r="BM39" s="397">
        <v>319</v>
      </c>
      <c r="BN39" s="397">
        <v>393</v>
      </c>
      <c r="BO39" s="398">
        <v>712</v>
      </c>
      <c r="BP39" s="470">
        <v>1680</v>
      </c>
      <c r="BQ39" s="392">
        <v>2830</v>
      </c>
      <c r="BR39" s="392">
        <v>4510</v>
      </c>
      <c r="BS39" s="435">
        <v>2</v>
      </c>
      <c r="BT39" s="435">
        <v>1</v>
      </c>
      <c r="BU39" s="471">
        <v>3</v>
      </c>
      <c r="BV39" s="429" t="s">
        <v>1022</v>
      </c>
      <c r="BW39" s="60"/>
      <c r="BX39" s="64"/>
      <c r="BY39" s="65"/>
    </row>
    <row r="40" spans="1:77" s="63" customFormat="1" ht="51" customHeight="1">
      <c r="A40" s="409" t="s">
        <v>522</v>
      </c>
      <c r="B40" s="407" t="s">
        <v>479</v>
      </c>
      <c r="C40" s="408">
        <v>9</v>
      </c>
      <c r="D40" s="409" t="s">
        <v>512</v>
      </c>
      <c r="E40" s="408" t="s">
        <v>483</v>
      </c>
      <c r="F40" s="408" t="s">
        <v>520</v>
      </c>
      <c r="G40" s="408" t="s">
        <v>32</v>
      </c>
      <c r="H40" s="410" t="s">
        <v>33</v>
      </c>
      <c r="I40" s="411" t="s">
        <v>33</v>
      </c>
      <c r="J40" s="412">
        <v>22717433</v>
      </c>
      <c r="K40" s="472" t="s">
        <v>477</v>
      </c>
      <c r="L40" s="473" t="s">
        <v>477</v>
      </c>
      <c r="M40" s="415">
        <v>156697246</v>
      </c>
      <c r="N40" s="439" t="s">
        <v>477</v>
      </c>
      <c r="O40" s="440" t="s">
        <v>477</v>
      </c>
      <c r="P40" s="418">
        <v>0</v>
      </c>
      <c r="Q40" s="440" t="s">
        <v>477</v>
      </c>
      <c r="R40" s="440" t="s">
        <v>477</v>
      </c>
      <c r="S40" s="419">
        <v>0</v>
      </c>
      <c r="T40" s="420" t="s">
        <v>477</v>
      </c>
      <c r="U40" s="418" t="s">
        <v>477</v>
      </c>
      <c r="V40" s="395">
        <v>0</v>
      </c>
      <c r="W40" s="418" t="s">
        <v>477</v>
      </c>
      <c r="X40" s="418" t="s">
        <v>477</v>
      </c>
      <c r="Y40" s="421">
        <v>0</v>
      </c>
      <c r="Z40" s="420" t="s">
        <v>477</v>
      </c>
      <c r="AA40" s="382" t="s">
        <v>477</v>
      </c>
      <c r="AB40" s="422">
        <v>138232.5</v>
      </c>
      <c r="AC40" s="423" t="s">
        <v>477</v>
      </c>
      <c r="AD40" s="423" t="s">
        <v>477</v>
      </c>
      <c r="AE40" s="412">
        <v>138232.5</v>
      </c>
      <c r="AF40" s="424" t="s">
        <v>477</v>
      </c>
      <c r="AG40" s="425" t="s">
        <v>477</v>
      </c>
      <c r="AH40" s="392">
        <v>4791100.8099999996</v>
      </c>
      <c r="AI40" s="425" t="s">
        <v>477</v>
      </c>
      <c r="AJ40" s="425" t="s">
        <v>477</v>
      </c>
      <c r="AK40" s="393">
        <v>4652868.3099999996</v>
      </c>
      <c r="AL40" s="394" t="s">
        <v>477</v>
      </c>
      <c r="AM40" s="395" t="s">
        <v>477</v>
      </c>
      <c r="AN40" s="392">
        <v>24293171.629999999</v>
      </c>
      <c r="AO40" s="395" t="s">
        <v>477</v>
      </c>
      <c r="AP40" s="395" t="s">
        <v>477</v>
      </c>
      <c r="AQ40" s="393">
        <v>19502070.82</v>
      </c>
      <c r="AR40" s="394" t="s">
        <v>477</v>
      </c>
      <c r="AS40" s="395" t="s">
        <v>477</v>
      </c>
      <c r="AT40" s="392">
        <v>38754395.409999996</v>
      </c>
      <c r="AU40" s="475" t="s">
        <v>477</v>
      </c>
      <c r="AV40" s="475" t="s">
        <v>477</v>
      </c>
      <c r="AW40" s="393">
        <v>14461223.779999997</v>
      </c>
      <c r="AX40" s="476" t="s">
        <v>477</v>
      </c>
      <c r="AY40" s="477" t="s">
        <v>477</v>
      </c>
      <c r="AZ40" s="392">
        <v>62181082.289999999</v>
      </c>
      <c r="BA40" s="477" t="s">
        <v>477</v>
      </c>
      <c r="BB40" s="477" t="s">
        <v>477</v>
      </c>
      <c r="BC40" s="426">
        <v>23426686.880000003</v>
      </c>
      <c r="BD40" s="476" t="s">
        <v>477</v>
      </c>
      <c r="BE40" s="477" t="s">
        <v>477</v>
      </c>
      <c r="BF40" s="392">
        <v>91241974.5</v>
      </c>
      <c r="BG40" s="477" t="s">
        <v>477</v>
      </c>
      <c r="BH40" s="477" t="s">
        <v>477</v>
      </c>
      <c r="BI40" s="398">
        <v>67815287.620000005</v>
      </c>
      <c r="BJ40" s="481" t="s">
        <v>34</v>
      </c>
      <c r="BK40" s="385" t="s">
        <v>34</v>
      </c>
      <c r="BL40" s="392">
        <v>122276273.94</v>
      </c>
      <c r="BM40" s="385" t="s">
        <v>34</v>
      </c>
      <c r="BN40" s="385" t="s">
        <v>34</v>
      </c>
      <c r="BO40" s="376">
        <v>31034299.439999998</v>
      </c>
      <c r="BP40" s="394" t="s">
        <v>34</v>
      </c>
      <c r="BQ40" s="385" t="s">
        <v>34</v>
      </c>
      <c r="BR40" s="428">
        <v>155766526.29000002</v>
      </c>
      <c r="BS40" s="427" t="s">
        <v>34</v>
      </c>
      <c r="BT40" s="385" t="s">
        <v>34</v>
      </c>
      <c r="BU40" s="398">
        <f t="shared" si="4"/>
        <v>33490252.350000024</v>
      </c>
      <c r="BV40" s="429"/>
      <c r="BW40" s="60"/>
    </row>
    <row r="41" spans="1:77" s="66" customFormat="1" ht="96" customHeight="1">
      <c r="A41" s="406" t="s">
        <v>522</v>
      </c>
      <c r="B41" s="430" t="s">
        <v>476</v>
      </c>
      <c r="C41" s="431">
        <v>48</v>
      </c>
      <c r="D41" s="406" t="s">
        <v>523</v>
      </c>
      <c r="E41" s="431" t="s">
        <v>125</v>
      </c>
      <c r="F41" s="431" t="s">
        <v>520</v>
      </c>
      <c r="G41" s="431" t="s">
        <v>32</v>
      </c>
      <c r="H41" s="482" t="s">
        <v>33</v>
      </c>
      <c r="I41" s="483" t="s">
        <v>33</v>
      </c>
      <c r="J41" s="464">
        <v>2998</v>
      </c>
      <c r="K41" s="472" t="s">
        <v>477</v>
      </c>
      <c r="L41" s="473" t="s">
        <v>477</v>
      </c>
      <c r="M41" s="434">
        <v>16736</v>
      </c>
      <c r="N41" s="439" t="s">
        <v>477</v>
      </c>
      <c r="O41" s="440" t="s">
        <v>477</v>
      </c>
      <c r="P41" s="418">
        <v>0</v>
      </c>
      <c r="Q41" s="440" t="s">
        <v>477</v>
      </c>
      <c r="R41" s="440" t="s">
        <v>477</v>
      </c>
      <c r="S41" s="419">
        <v>0</v>
      </c>
      <c r="T41" s="420" t="s">
        <v>477</v>
      </c>
      <c r="U41" s="418" t="s">
        <v>477</v>
      </c>
      <c r="V41" s="463">
        <v>0</v>
      </c>
      <c r="W41" s="418" t="s">
        <v>477</v>
      </c>
      <c r="X41" s="418" t="s">
        <v>477</v>
      </c>
      <c r="Y41" s="484">
        <v>0</v>
      </c>
      <c r="Z41" s="420" t="s">
        <v>477</v>
      </c>
      <c r="AA41" s="382" t="s">
        <v>477</v>
      </c>
      <c r="AB41" s="392">
        <v>67</v>
      </c>
      <c r="AC41" s="423" t="s">
        <v>477</v>
      </c>
      <c r="AD41" s="423" t="s">
        <v>477</v>
      </c>
      <c r="AE41" s="393">
        <v>67</v>
      </c>
      <c r="AF41" s="424" t="s">
        <v>477</v>
      </c>
      <c r="AG41" s="425" t="s">
        <v>477</v>
      </c>
      <c r="AH41" s="463">
        <v>3574</v>
      </c>
      <c r="AI41" s="425" t="s">
        <v>477</v>
      </c>
      <c r="AJ41" s="425" t="s">
        <v>477</v>
      </c>
      <c r="AK41" s="464">
        <v>3507</v>
      </c>
      <c r="AL41" s="394" t="s">
        <v>477</v>
      </c>
      <c r="AM41" s="395" t="s">
        <v>477</v>
      </c>
      <c r="AN41" s="392">
        <v>7711</v>
      </c>
      <c r="AO41" s="395" t="s">
        <v>477</v>
      </c>
      <c r="AP41" s="395" t="s">
        <v>477</v>
      </c>
      <c r="AQ41" s="393">
        <v>4137</v>
      </c>
      <c r="AR41" s="394" t="s">
        <v>477</v>
      </c>
      <c r="AS41" s="395" t="s">
        <v>477</v>
      </c>
      <c r="AT41" s="392">
        <v>11914</v>
      </c>
      <c r="AU41" s="475" t="s">
        <v>477</v>
      </c>
      <c r="AV41" s="475" t="s">
        <v>477</v>
      </c>
      <c r="AW41" s="393">
        <v>4203</v>
      </c>
      <c r="AX41" s="476" t="s">
        <v>477</v>
      </c>
      <c r="AY41" s="477" t="s">
        <v>477</v>
      </c>
      <c r="AZ41" s="392">
        <v>16215</v>
      </c>
      <c r="BA41" s="477" t="s">
        <v>477</v>
      </c>
      <c r="BB41" s="477" t="s">
        <v>477</v>
      </c>
      <c r="BC41" s="426">
        <v>4301</v>
      </c>
      <c r="BD41" s="476" t="s">
        <v>477</v>
      </c>
      <c r="BE41" s="477" t="s">
        <v>477</v>
      </c>
      <c r="BF41" s="392">
        <v>19829</v>
      </c>
      <c r="BG41" s="477" t="s">
        <v>477</v>
      </c>
      <c r="BH41" s="477" t="s">
        <v>477</v>
      </c>
      <c r="BI41" s="426">
        <v>3614</v>
      </c>
      <c r="BJ41" s="481" t="s">
        <v>34</v>
      </c>
      <c r="BK41" s="385" t="s">
        <v>34</v>
      </c>
      <c r="BL41" s="392">
        <v>25034</v>
      </c>
      <c r="BM41" s="385" t="s">
        <v>34</v>
      </c>
      <c r="BN41" s="385" t="s">
        <v>34</v>
      </c>
      <c r="BO41" s="393">
        <v>5205</v>
      </c>
      <c r="BP41" s="394" t="s">
        <v>34</v>
      </c>
      <c r="BQ41" s="385" t="s">
        <v>34</v>
      </c>
      <c r="BR41" s="392">
        <v>29684</v>
      </c>
      <c r="BS41" s="427" t="s">
        <v>34</v>
      </c>
      <c r="BT41" s="385" t="s">
        <v>34</v>
      </c>
      <c r="BU41" s="426">
        <v>4650</v>
      </c>
      <c r="BV41" s="451" t="s">
        <v>1023</v>
      </c>
      <c r="BW41" s="60"/>
      <c r="BX41" s="64"/>
      <c r="BY41" s="65"/>
    </row>
    <row r="42" spans="1:77" s="66" customFormat="1" ht="84" customHeight="1">
      <c r="A42" s="406" t="s">
        <v>522</v>
      </c>
      <c r="B42" s="430" t="s">
        <v>476</v>
      </c>
      <c r="C42" s="431">
        <v>51</v>
      </c>
      <c r="D42" s="406" t="s">
        <v>524</v>
      </c>
      <c r="E42" s="431" t="s">
        <v>133</v>
      </c>
      <c r="F42" s="431" t="s">
        <v>520</v>
      </c>
      <c r="G42" s="431" t="s">
        <v>32</v>
      </c>
      <c r="H42" s="482" t="s">
        <v>33</v>
      </c>
      <c r="I42" s="483" t="s">
        <v>33</v>
      </c>
      <c r="J42" s="464">
        <v>288</v>
      </c>
      <c r="K42" s="472" t="s">
        <v>477</v>
      </c>
      <c r="L42" s="473" t="s">
        <v>477</v>
      </c>
      <c r="M42" s="434">
        <v>820</v>
      </c>
      <c r="N42" s="439" t="s">
        <v>477</v>
      </c>
      <c r="O42" s="440" t="s">
        <v>477</v>
      </c>
      <c r="P42" s="418">
        <v>0</v>
      </c>
      <c r="Q42" s="440" t="s">
        <v>477</v>
      </c>
      <c r="R42" s="440" t="s">
        <v>477</v>
      </c>
      <c r="S42" s="419">
        <v>0</v>
      </c>
      <c r="T42" s="420" t="s">
        <v>477</v>
      </c>
      <c r="U42" s="418" t="s">
        <v>477</v>
      </c>
      <c r="V42" s="463">
        <v>2</v>
      </c>
      <c r="W42" s="418" t="s">
        <v>477</v>
      </c>
      <c r="X42" s="418" t="s">
        <v>477</v>
      </c>
      <c r="Y42" s="484">
        <v>2</v>
      </c>
      <c r="Z42" s="420" t="s">
        <v>477</v>
      </c>
      <c r="AA42" s="382" t="s">
        <v>477</v>
      </c>
      <c r="AB42" s="392">
        <v>160</v>
      </c>
      <c r="AC42" s="423" t="s">
        <v>477</v>
      </c>
      <c r="AD42" s="423" t="s">
        <v>477</v>
      </c>
      <c r="AE42" s="393">
        <v>158</v>
      </c>
      <c r="AF42" s="424" t="s">
        <v>477</v>
      </c>
      <c r="AG42" s="425" t="s">
        <v>477</v>
      </c>
      <c r="AH42" s="463">
        <v>453</v>
      </c>
      <c r="AI42" s="425" t="s">
        <v>477</v>
      </c>
      <c r="AJ42" s="425" t="s">
        <v>477</v>
      </c>
      <c r="AK42" s="464">
        <v>293</v>
      </c>
      <c r="AL42" s="394" t="s">
        <v>477</v>
      </c>
      <c r="AM42" s="395" t="s">
        <v>477</v>
      </c>
      <c r="AN42" s="392">
        <v>639</v>
      </c>
      <c r="AO42" s="395" t="s">
        <v>477</v>
      </c>
      <c r="AP42" s="395" t="s">
        <v>477</v>
      </c>
      <c r="AQ42" s="393">
        <v>186</v>
      </c>
      <c r="AR42" s="394" t="s">
        <v>477</v>
      </c>
      <c r="AS42" s="395" t="s">
        <v>477</v>
      </c>
      <c r="AT42" s="392">
        <v>860</v>
      </c>
      <c r="AU42" s="475" t="s">
        <v>477</v>
      </c>
      <c r="AV42" s="475" t="s">
        <v>477</v>
      </c>
      <c r="AW42" s="393">
        <v>221</v>
      </c>
      <c r="AX42" s="476" t="s">
        <v>477</v>
      </c>
      <c r="AY42" s="477" t="s">
        <v>477</v>
      </c>
      <c r="AZ42" s="392">
        <v>974</v>
      </c>
      <c r="BA42" s="477" t="s">
        <v>477</v>
      </c>
      <c r="BB42" s="477" t="s">
        <v>477</v>
      </c>
      <c r="BC42" s="426">
        <v>114</v>
      </c>
      <c r="BD42" s="476" t="s">
        <v>477</v>
      </c>
      <c r="BE42" s="477" t="s">
        <v>477</v>
      </c>
      <c r="BF42" s="392">
        <v>1034</v>
      </c>
      <c r="BG42" s="477" t="s">
        <v>477</v>
      </c>
      <c r="BH42" s="477" t="s">
        <v>477</v>
      </c>
      <c r="BI42" s="426">
        <v>60</v>
      </c>
      <c r="BJ42" s="481" t="s">
        <v>34</v>
      </c>
      <c r="BK42" s="385" t="s">
        <v>34</v>
      </c>
      <c r="BL42" s="392">
        <v>1133</v>
      </c>
      <c r="BM42" s="385" t="s">
        <v>34</v>
      </c>
      <c r="BN42" s="385" t="s">
        <v>34</v>
      </c>
      <c r="BO42" s="393">
        <v>99</v>
      </c>
      <c r="BP42" s="396" t="s">
        <v>34</v>
      </c>
      <c r="BQ42" s="385" t="s">
        <v>34</v>
      </c>
      <c r="BR42" s="392">
        <v>1322</v>
      </c>
      <c r="BS42" s="385" t="s">
        <v>34</v>
      </c>
      <c r="BT42" s="385" t="s">
        <v>34</v>
      </c>
      <c r="BU42" s="426">
        <v>189</v>
      </c>
      <c r="BV42" s="429" t="s">
        <v>1024</v>
      </c>
      <c r="BW42" s="60"/>
      <c r="BX42" s="64"/>
      <c r="BY42" s="65"/>
    </row>
    <row r="43" spans="1:77" s="63" customFormat="1" ht="54" customHeight="1">
      <c r="A43" s="409" t="s">
        <v>525</v>
      </c>
      <c r="B43" s="407" t="s">
        <v>479</v>
      </c>
      <c r="C43" s="408">
        <v>10</v>
      </c>
      <c r="D43" s="409" t="s">
        <v>526</v>
      </c>
      <c r="E43" s="408" t="s">
        <v>483</v>
      </c>
      <c r="F43" s="408" t="s">
        <v>520</v>
      </c>
      <c r="G43" s="408" t="s">
        <v>32</v>
      </c>
      <c r="H43" s="410" t="s">
        <v>33</v>
      </c>
      <c r="I43" s="411" t="s">
        <v>33</v>
      </c>
      <c r="J43" s="412">
        <v>21378346</v>
      </c>
      <c r="K43" s="472" t="s">
        <v>477</v>
      </c>
      <c r="L43" s="473" t="s">
        <v>477</v>
      </c>
      <c r="M43" s="415">
        <v>180841712</v>
      </c>
      <c r="N43" s="439" t="s">
        <v>477</v>
      </c>
      <c r="O43" s="440" t="s">
        <v>477</v>
      </c>
      <c r="P43" s="418">
        <v>0</v>
      </c>
      <c r="Q43" s="440" t="s">
        <v>477</v>
      </c>
      <c r="R43" s="440" t="s">
        <v>477</v>
      </c>
      <c r="S43" s="419">
        <v>0</v>
      </c>
      <c r="T43" s="420" t="s">
        <v>477</v>
      </c>
      <c r="U43" s="418" t="s">
        <v>477</v>
      </c>
      <c r="V43" s="395">
        <v>0</v>
      </c>
      <c r="W43" s="418" t="s">
        <v>477</v>
      </c>
      <c r="X43" s="418" t="s">
        <v>477</v>
      </c>
      <c r="Y43" s="421">
        <v>0</v>
      </c>
      <c r="Z43" s="420" t="s">
        <v>477</v>
      </c>
      <c r="AA43" s="418" t="s">
        <v>477</v>
      </c>
      <c r="AB43" s="422">
        <v>0</v>
      </c>
      <c r="AC43" s="423" t="s">
        <v>477</v>
      </c>
      <c r="AD43" s="423" t="s">
        <v>477</v>
      </c>
      <c r="AE43" s="412">
        <v>0</v>
      </c>
      <c r="AF43" s="424" t="s">
        <v>477</v>
      </c>
      <c r="AG43" s="425" t="s">
        <v>477</v>
      </c>
      <c r="AH43" s="392">
        <v>9182887.6600000001</v>
      </c>
      <c r="AI43" s="425" t="s">
        <v>477</v>
      </c>
      <c r="AJ43" s="425" t="s">
        <v>477</v>
      </c>
      <c r="AK43" s="393">
        <v>9182887.6600000001</v>
      </c>
      <c r="AL43" s="394" t="s">
        <v>477</v>
      </c>
      <c r="AM43" s="395" t="s">
        <v>477</v>
      </c>
      <c r="AN43" s="392">
        <v>39404604.759999998</v>
      </c>
      <c r="AO43" s="395" t="s">
        <v>477</v>
      </c>
      <c r="AP43" s="395" t="s">
        <v>477</v>
      </c>
      <c r="AQ43" s="393">
        <v>30221717.099999998</v>
      </c>
      <c r="AR43" s="394" t="s">
        <v>477</v>
      </c>
      <c r="AS43" s="395" t="s">
        <v>477</v>
      </c>
      <c r="AT43" s="392">
        <v>74118472.819999993</v>
      </c>
      <c r="AU43" s="475" t="s">
        <v>477</v>
      </c>
      <c r="AV43" s="475" t="s">
        <v>477</v>
      </c>
      <c r="AW43" s="393">
        <v>34713868.059999995</v>
      </c>
      <c r="AX43" s="476" t="s">
        <v>477</v>
      </c>
      <c r="AY43" s="477" t="s">
        <v>477</v>
      </c>
      <c r="AZ43" s="392">
        <v>101582350.59</v>
      </c>
      <c r="BA43" s="477" t="s">
        <v>477</v>
      </c>
      <c r="BB43" s="477" t="s">
        <v>477</v>
      </c>
      <c r="BC43" s="426">
        <v>27463877.770000011</v>
      </c>
      <c r="BD43" s="476" t="s">
        <v>477</v>
      </c>
      <c r="BE43" s="477" t="s">
        <v>477</v>
      </c>
      <c r="BF43" s="392">
        <v>129515216.48999999</v>
      </c>
      <c r="BG43" s="477" t="s">
        <v>477</v>
      </c>
      <c r="BH43" s="477" t="s">
        <v>477</v>
      </c>
      <c r="BI43" s="426">
        <v>27932865.899999991</v>
      </c>
      <c r="BJ43" s="427" t="s">
        <v>34</v>
      </c>
      <c r="BK43" s="395" t="s">
        <v>34</v>
      </c>
      <c r="BL43" s="392">
        <v>150782341.81</v>
      </c>
      <c r="BM43" s="395" t="s">
        <v>34</v>
      </c>
      <c r="BN43" s="395" t="s">
        <v>34</v>
      </c>
      <c r="BO43" s="393">
        <v>21267125.320000008</v>
      </c>
      <c r="BP43" s="396" t="s">
        <v>34</v>
      </c>
      <c r="BQ43" s="385" t="s">
        <v>34</v>
      </c>
      <c r="BR43" s="428">
        <v>178408642.69999999</v>
      </c>
      <c r="BS43" s="385" t="s">
        <v>34</v>
      </c>
      <c r="BT43" s="385" t="s">
        <v>34</v>
      </c>
      <c r="BU43" s="398">
        <f t="shared" ref="BU43" si="5">BR43-BL43</f>
        <v>27626300.889999986</v>
      </c>
      <c r="BV43" s="429"/>
      <c r="BW43" s="60"/>
    </row>
    <row r="44" spans="1:77" s="62" customFormat="1" ht="79.5" customHeight="1">
      <c r="A44" s="373" t="s">
        <v>525</v>
      </c>
      <c r="B44" s="371" t="s">
        <v>476</v>
      </c>
      <c r="C44" s="372">
        <v>54</v>
      </c>
      <c r="D44" s="373" t="s">
        <v>527</v>
      </c>
      <c r="E44" s="372" t="s">
        <v>528</v>
      </c>
      <c r="F44" s="372" t="s">
        <v>520</v>
      </c>
      <c r="G44" s="372" t="s">
        <v>32</v>
      </c>
      <c r="H44" s="485" t="s">
        <v>33</v>
      </c>
      <c r="I44" s="486" t="s">
        <v>33</v>
      </c>
      <c r="J44" s="487">
        <v>1160</v>
      </c>
      <c r="K44" s="488" t="s">
        <v>477</v>
      </c>
      <c r="L44" s="489" t="s">
        <v>477</v>
      </c>
      <c r="M44" s="490">
        <v>4584</v>
      </c>
      <c r="N44" s="491" t="s">
        <v>477</v>
      </c>
      <c r="O44" s="492" t="s">
        <v>477</v>
      </c>
      <c r="P44" s="382">
        <v>0</v>
      </c>
      <c r="Q44" s="492" t="s">
        <v>477</v>
      </c>
      <c r="R44" s="492" t="s">
        <v>477</v>
      </c>
      <c r="S44" s="383">
        <v>0</v>
      </c>
      <c r="T44" s="384" t="s">
        <v>477</v>
      </c>
      <c r="U44" s="382" t="s">
        <v>477</v>
      </c>
      <c r="V44" s="493">
        <v>0</v>
      </c>
      <c r="W44" s="382" t="s">
        <v>477</v>
      </c>
      <c r="X44" s="382" t="s">
        <v>477</v>
      </c>
      <c r="Y44" s="494">
        <v>0</v>
      </c>
      <c r="Z44" s="384" t="s">
        <v>477</v>
      </c>
      <c r="AA44" s="382" t="s">
        <v>477</v>
      </c>
      <c r="AB44" s="397">
        <v>0</v>
      </c>
      <c r="AC44" s="388" t="s">
        <v>477</v>
      </c>
      <c r="AD44" s="388" t="s">
        <v>477</v>
      </c>
      <c r="AE44" s="376">
        <v>0</v>
      </c>
      <c r="AF44" s="495" t="s">
        <v>477</v>
      </c>
      <c r="AG44" s="496" t="s">
        <v>477</v>
      </c>
      <c r="AH44" s="493">
        <v>2148</v>
      </c>
      <c r="AI44" s="496" t="s">
        <v>477</v>
      </c>
      <c r="AJ44" s="496" t="s">
        <v>477</v>
      </c>
      <c r="AK44" s="487">
        <v>2148</v>
      </c>
      <c r="AL44" s="396" t="s">
        <v>477</v>
      </c>
      <c r="AM44" s="385" t="s">
        <v>477</v>
      </c>
      <c r="AN44" s="397">
        <v>3458</v>
      </c>
      <c r="AO44" s="385" t="s">
        <v>477</v>
      </c>
      <c r="AP44" s="385" t="s">
        <v>477</v>
      </c>
      <c r="AQ44" s="376">
        <v>1310</v>
      </c>
      <c r="AR44" s="396" t="s">
        <v>477</v>
      </c>
      <c r="AS44" s="385" t="s">
        <v>477</v>
      </c>
      <c r="AT44" s="397">
        <v>3995</v>
      </c>
      <c r="AU44" s="497" t="s">
        <v>477</v>
      </c>
      <c r="AV44" s="497" t="s">
        <v>477</v>
      </c>
      <c r="AW44" s="376">
        <v>537</v>
      </c>
      <c r="AX44" s="498" t="s">
        <v>477</v>
      </c>
      <c r="AY44" s="499" t="s">
        <v>477</v>
      </c>
      <c r="AZ44" s="397">
        <v>5361</v>
      </c>
      <c r="BA44" s="499" t="s">
        <v>477</v>
      </c>
      <c r="BB44" s="499" t="s">
        <v>477</v>
      </c>
      <c r="BC44" s="398">
        <v>1366</v>
      </c>
      <c r="BD44" s="498" t="s">
        <v>477</v>
      </c>
      <c r="BE44" s="499" t="s">
        <v>477</v>
      </c>
      <c r="BF44" s="397">
        <v>5886</v>
      </c>
      <c r="BG44" s="499" t="s">
        <v>477</v>
      </c>
      <c r="BH44" s="499" t="s">
        <v>477</v>
      </c>
      <c r="BI44" s="398">
        <v>525</v>
      </c>
      <c r="BJ44" s="481" t="s">
        <v>34</v>
      </c>
      <c r="BK44" s="385" t="s">
        <v>34</v>
      </c>
      <c r="BL44" s="397">
        <v>6175</v>
      </c>
      <c r="BM44" s="385" t="s">
        <v>34</v>
      </c>
      <c r="BN44" s="385" t="s">
        <v>34</v>
      </c>
      <c r="BO44" s="376">
        <v>289</v>
      </c>
      <c r="BP44" s="396" t="s">
        <v>34</v>
      </c>
      <c r="BQ44" s="385" t="s">
        <v>34</v>
      </c>
      <c r="BR44" s="397">
        <v>6224</v>
      </c>
      <c r="BS44" s="385" t="s">
        <v>34</v>
      </c>
      <c r="BT44" s="385" t="s">
        <v>34</v>
      </c>
      <c r="BU44" s="500">
        <v>49</v>
      </c>
      <c r="BV44" s="451" t="s">
        <v>1025</v>
      </c>
      <c r="BW44" s="60"/>
      <c r="BX44" s="68"/>
      <c r="BY44" s="16"/>
    </row>
    <row r="45" spans="1:77" s="62" customFormat="1" ht="108.75" customHeight="1">
      <c r="A45" s="406" t="s">
        <v>525</v>
      </c>
      <c r="B45" s="430" t="s">
        <v>476</v>
      </c>
      <c r="C45" s="431">
        <v>55</v>
      </c>
      <c r="D45" s="406" t="s">
        <v>529</v>
      </c>
      <c r="E45" s="431" t="s">
        <v>125</v>
      </c>
      <c r="F45" s="431" t="s">
        <v>520</v>
      </c>
      <c r="G45" s="431" t="s">
        <v>32</v>
      </c>
      <c r="H45" s="482" t="s">
        <v>33</v>
      </c>
      <c r="I45" s="483" t="s">
        <v>33</v>
      </c>
      <c r="J45" s="464">
        <v>636</v>
      </c>
      <c r="K45" s="472" t="s">
        <v>477</v>
      </c>
      <c r="L45" s="473" t="s">
        <v>477</v>
      </c>
      <c r="M45" s="434">
        <v>6529</v>
      </c>
      <c r="N45" s="439" t="s">
        <v>477</v>
      </c>
      <c r="O45" s="440" t="s">
        <v>477</v>
      </c>
      <c r="P45" s="418">
        <v>0</v>
      </c>
      <c r="Q45" s="440" t="s">
        <v>477</v>
      </c>
      <c r="R45" s="440" t="s">
        <v>477</v>
      </c>
      <c r="S45" s="419">
        <v>0</v>
      </c>
      <c r="T45" s="420" t="s">
        <v>477</v>
      </c>
      <c r="U45" s="418" t="s">
        <v>477</v>
      </c>
      <c r="V45" s="463">
        <v>0</v>
      </c>
      <c r="W45" s="418" t="s">
        <v>477</v>
      </c>
      <c r="X45" s="418" t="s">
        <v>477</v>
      </c>
      <c r="Y45" s="484">
        <v>0</v>
      </c>
      <c r="Z45" s="420" t="s">
        <v>477</v>
      </c>
      <c r="AA45" s="382" t="s">
        <v>477</v>
      </c>
      <c r="AB45" s="392">
        <v>259</v>
      </c>
      <c r="AC45" s="423" t="s">
        <v>477</v>
      </c>
      <c r="AD45" s="423" t="s">
        <v>477</v>
      </c>
      <c r="AE45" s="393">
        <v>259</v>
      </c>
      <c r="AF45" s="424" t="s">
        <v>477</v>
      </c>
      <c r="AG45" s="425" t="s">
        <v>477</v>
      </c>
      <c r="AH45" s="463">
        <v>2561</v>
      </c>
      <c r="AI45" s="425" t="s">
        <v>477</v>
      </c>
      <c r="AJ45" s="425" t="s">
        <v>477</v>
      </c>
      <c r="AK45" s="464">
        <v>2302</v>
      </c>
      <c r="AL45" s="394" t="s">
        <v>477</v>
      </c>
      <c r="AM45" s="395" t="s">
        <v>477</v>
      </c>
      <c r="AN45" s="392">
        <v>5414</v>
      </c>
      <c r="AO45" s="395" t="s">
        <v>477</v>
      </c>
      <c r="AP45" s="395" t="s">
        <v>477</v>
      </c>
      <c r="AQ45" s="393">
        <v>2853</v>
      </c>
      <c r="AR45" s="394" t="s">
        <v>477</v>
      </c>
      <c r="AS45" s="395" t="s">
        <v>477</v>
      </c>
      <c r="AT45" s="392">
        <v>9433</v>
      </c>
      <c r="AU45" s="475" t="s">
        <v>477</v>
      </c>
      <c r="AV45" s="475" t="s">
        <v>477</v>
      </c>
      <c r="AW45" s="393">
        <v>4019</v>
      </c>
      <c r="AX45" s="476" t="s">
        <v>477</v>
      </c>
      <c r="AY45" s="477" t="s">
        <v>477</v>
      </c>
      <c r="AZ45" s="392">
        <v>12130</v>
      </c>
      <c r="BA45" s="477" t="s">
        <v>477</v>
      </c>
      <c r="BB45" s="477" t="s">
        <v>477</v>
      </c>
      <c r="BC45" s="426">
        <v>2697</v>
      </c>
      <c r="BD45" s="476" t="s">
        <v>477</v>
      </c>
      <c r="BE45" s="477" t="s">
        <v>477</v>
      </c>
      <c r="BF45" s="392">
        <v>13348</v>
      </c>
      <c r="BG45" s="477" t="s">
        <v>477</v>
      </c>
      <c r="BH45" s="477" t="s">
        <v>477</v>
      </c>
      <c r="BI45" s="426">
        <v>1218</v>
      </c>
      <c r="BJ45" s="481" t="s">
        <v>34</v>
      </c>
      <c r="BK45" s="385" t="s">
        <v>34</v>
      </c>
      <c r="BL45" s="392">
        <v>13888</v>
      </c>
      <c r="BM45" s="385" t="s">
        <v>34</v>
      </c>
      <c r="BN45" s="385" t="s">
        <v>34</v>
      </c>
      <c r="BO45" s="393">
        <v>540</v>
      </c>
      <c r="BP45" s="396" t="s">
        <v>34</v>
      </c>
      <c r="BQ45" s="385" t="s">
        <v>34</v>
      </c>
      <c r="BR45" s="540">
        <v>15415</v>
      </c>
      <c r="BS45" s="385" t="s">
        <v>34</v>
      </c>
      <c r="BT45" s="385" t="s">
        <v>34</v>
      </c>
      <c r="BU45" s="501">
        <v>1527</v>
      </c>
      <c r="BV45" s="429" t="s">
        <v>1026</v>
      </c>
      <c r="BW45" s="60"/>
      <c r="BX45" s="68"/>
      <c r="BY45" s="16"/>
    </row>
    <row r="46" spans="1:77" s="62" customFormat="1" ht="105" customHeight="1">
      <c r="A46" s="406" t="s">
        <v>525</v>
      </c>
      <c r="B46" s="430" t="s">
        <v>476</v>
      </c>
      <c r="C46" s="431">
        <v>58</v>
      </c>
      <c r="D46" s="406" t="s">
        <v>530</v>
      </c>
      <c r="E46" s="431" t="s">
        <v>528</v>
      </c>
      <c r="F46" s="431" t="s">
        <v>520</v>
      </c>
      <c r="G46" s="431" t="s">
        <v>32</v>
      </c>
      <c r="H46" s="482" t="s">
        <v>33</v>
      </c>
      <c r="I46" s="483" t="s">
        <v>33</v>
      </c>
      <c r="J46" s="464">
        <v>127</v>
      </c>
      <c r="K46" s="472" t="s">
        <v>477</v>
      </c>
      <c r="L46" s="473" t="s">
        <v>477</v>
      </c>
      <c r="M46" s="434">
        <v>368</v>
      </c>
      <c r="N46" s="439" t="s">
        <v>477</v>
      </c>
      <c r="O46" s="440" t="s">
        <v>477</v>
      </c>
      <c r="P46" s="418">
        <v>0</v>
      </c>
      <c r="Q46" s="440" t="s">
        <v>477</v>
      </c>
      <c r="R46" s="440" t="s">
        <v>477</v>
      </c>
      <c r="S46" s="419">
        <v>0</v>
      </c>
      <c r="T46" s="420" t="s">
        <v>477</v>
      </c>
      <c r="U46" s="418" t="s">
        <v>477</v>
      </c>
      <c r="V46" s="463">
        <v>0</v>
      </c>
      <c r="W46" s="418" t="s">
        <v>477</v>
      </c>
      <c r="X46" s="418" t="s">
        <v>477</v>
      </c>
      <c r="Y46" s="484">
        <v>0</v>
      </c>
      <c r="Z46" s="420" t="s">
        <v>477</v>
      </c>
      <c r="AA46" s="382" t="s">
        <v>477</v>
      </c>
      <c r="AB46" s="392">
        <v>0</v>
      </c>
      <c r="AC46" s="423" t="s">
        <v>477</v>
      </c>
      <c r="AD46" s="423" t="s">
        <v>477</v>
      </c>
      <c r="AE46" s="393">
        <v>0</v>
      </c>
      <c r="AF46" s="424" t="s">
        <v>477</v>
      </c>
      <c r="AG46" s="425" t="s">
        <v>477</v>
      </c>
      <c r="AH46" s="463">
        <v>80</v>
      </c>
      <c r="AI46" s="425" t="s">
        <v>477</v>
      </c>
      <c r="AJ46" s="425" t="s">
        <v>477</v>
      </c>
      <c r="AK46" s="464">
        <v>80</v>
      </c>
      <c r="AL46" s="394" t="s">
        <v>477</v>
      </c>
      <c r="AM46" s="395" t="s">
        <v>477</v>
      </c>
      <c r="AN46" s="392">
        <v>273</v>
      </c>
      <c r="AO46" s="395" t="s">
        <v>477</v>
      </c>
      <c r="AP46" s="395" t="s">
        <v>477</v>
      </c>
      <c r="AQ46" s="393">
        <v>193</v>
      </c>
      <c r="AR46" s="394" t="s">
        <v>477</v>
      </c>
      <c r="AS46" s="395" t="s">
        <v>477</v>
      </c>
      <c r="AT46" s="392">
        <v>552</v>
      </c>
      <c r="AU46" s="475" t="s">
        <v>477</v>
      </c>
      <c r="AV46" s="475" t="s">
        <v>477</v>
      </c>
      <c r="AW46" s="393">
        <v>279</v>
      </c>
      <c r="AX46" s="476" t="s">
        <v>477</v>
      </c>
      <c r="AY46" s="477" t="s">
        <v>477</v>
      </c>
      <c r="AZ46" s="392">
        <v>706</v>
      </c>
      <c r="BA46" s="477" t="s">
        <v>477</v>
      </c>
      <c r="BB46" s="477" t="s">
        <v>477</v>
      </c>
      <c r="BC46" s="426">
        <v>154</v>
      </c>
      <c r="BD46" s="476" t="s">
        <v>477</v>
      </c>
      <c r="BE46" s="477" t="s">
        <v>477</v>
      </c>
      <c r="BF46" s="392">
        <v>776</v>
      </c>
      <c r="BG46" s="477" t="s">
        <v>477</v>
      </c>
      <c r="BH46" s="477" t="s">
        <v>477</v>
      </c>
      <c r="BI46" s="426">
        <v>70</v>
      </c>
      <c r="BJ46" s="481" t="s">
        <v>34</v>
      </c>
      <c r="BK46" s="385" t="s">
        <v>34</v>
      </c>
      <c r="BL46" s="392">
        <v>818</v>
      </c>
      <c r="BM46" s="385" t="s">
        <v>34</v>
      </c>
      <c r="BN46" s="385" t="s">
        <v>34</v>
      </c>
      <c r="BO46" s="393">
        <v>42</v>
      </c>
      <c r="BP46" s="396" t="s">
        <v>34</v>
      </c>
      <c r="BQ46" s="385" t="s">
        <v>34</v>
      </c>
      <c r="BR46" s="435">
        <v>857</v>
      </c>
      <c r="BS46" s="385" t="s">
        <v>34</v>
      </c>
      <c r="BT46" s="385" t="s">
        <v>34</v>
      </c>
      <c r="BU46" s="501">
        <f t="shared" ref="BU46:BU48" si="6">BR46-BL46</f>
        <v>39</v>
      </c>
      <c r="BV46" s="443" t="s">
        <v>1027</v>
      </c>
      <c r="BW46" s="60"/>
      <c r="BX46" s="68"/>
      <c r="BY46" s="16"/>
    </row>
    <row r="47" spans="1:77" s="62" customFormat="1" ht="91.5" customHeight="1">
      <c r="A47" s="406" t="s">
        <v>525</v>
      </c>
      <c r="B47" s="430" t="s">
        <v>476</v>
      </c>
      <c r="C47" s="431">
        <v>65</v>
      </c>
      <c r="D47" s="406" t="s">
        <v>531</v>
      </c>
      <c r="E47" s="431" t="s">
        <v>125</v>
      </c>
      <c r="F47" s="431" t="s">
        <v>520</v>
      </c>
      <c r="G47" s="431" t="s">
        <v>32</v>
      </c>
      <c r="H47" s="482" t="s">
        <v>33</v>
      </c>
      <c r="I47" s="483" t="s">
        <v>33</v>
      </c>
      <c r="J47" s="464">
        <v>4018</v>
      </c>
      <c r="K47" s="472" t="s">
        <v>477</v>
      </c>
      <c r="L47" s="473" t="s">
        <v>477</v>
      </c>
      <c r="M47" s="434">
        <v>17322</v>
      </c>
      <c r="N47" s="439" t="s">
        <v>477</v>
      </c>
      <c r="O47" s="440" t="s">
        <v>477</v>
      </c>
      <c r="P47" s="418">
        <v>0</v>
      </c>
      <c r="Q47" s="440" t="s">
        <v>477</v>
      </c>
      <c r="R47" s="440" t="s">
        <v>477</v>
      </c>
      <c r="S47" s="419">
        <v>0</v>
      </c>
      <c r="T47" s="420" t="s">
        <v>477</v>
      </c>
      <c r="U47" s="418" t="s">
        <v>477</v>
      </c>
      <c r="V47" s="463">
        <v>0</v>
      </c>
      <c r="W47" s="418" t="s">
        <v>477</v>
      </c>
      <c r="X47" s="418" t="s">
        <v>477</v>
      </c>
      <c r="Y47" s="484">
        <v>0</v>
      </c>
      <c r="Z47" s="420" t="s">
        <v>477</v>
      </c>
      <c r="AA47" s="382" t="s">
        <v>477</v>
      </c>
      <c r="AB47" s="392">
        <v>0</v>
      </c>
      <c r="AC47" s="423" t="s">
        <v>477</v>
      </c>
      <c r="AD47" s="423" t="s">
        <v>477</v>
      </c>
      <c r="AE47" s="393">
        <v>0</v>
      </c>
      <c r="AF47" s="424" t="s">
        <v>477</v>
      </c>
      <c r="AG47" s="425" t="s">
        <v>477</v>
      </c>
      <c r="AH47" s="463">
        <v>702</v>
      </c>
      <c r="AI47" s="425" t="s">
        <v>477</v>
      </c>
      <c r="AJ47" s="425" t="s">
        <v>477</v>
      </c>
      <c r="AK47" s="464">
        <v>702</v>
      </c>
      <c r="AL47" s="394" t="s">
        <v>477</v>
      </c>
      <c r="AM47" s="395" t="s">
        <v>477</v>
      </c>
      <c r="AN47" s="392">
        <v>3874</v>
      </c>
      <c r="AO47" s="395" t="s">
        <v>477</v>
      </c>
      <c r="AP47" s="395" t="s">
        <v>477</v>
      </c>
      <c r="AQ47" s="393">
        <v>3172</v>
      </c>
      <c r="AR47" s="394" t="s">
        <v>477</v>
      </c>
      <c r="AS47" s="395" t="s">
        <v>477</v>
      </c>
      <c r="AT47" s="392">
        <v>7751</v>
      </c>
      <c r="AU47" s="475" t="s">
        <v>477</v>
      </c>
      <c r="AV47" s="475" t="s">
        <v>477</v>
      </c>
      <c r="AW47" s="393">
        <v>3877</v>
      </c>
      <c r="AX47" s="476" t="s">
        <v>477</v>
      </c>
      <c r="AY47" s="477" t="s">
        <v>477</v>
      </c>
      <c r="AZ47" s="392">
        <v>11399</v>
      </c>
      <c r="BA47" s="477" t="s">
        <v>477</v>
      </c>
      <c r="BB47" s="477" t="s">
        <v>477</v>
      </c>
      <c r="BC47" s="426">
        <v>3648</v>
      </c>
      <c r="BD47" s="476" t="s">
        <v>477</v>
      </c>
      <c r="BE47" s="477" t="s">
        <v>477</v>
      </c>
      <c r="BF47" s="392">
        <v>16979</v>
      </c>
      <c r="BG47" s="477" t="s">
        <v>477</v>
      </c>
      <c r="BH47" s="477" t="s">
        <v>477</v>
      </c>
      <c r="BI47" s="426">
        <v>5580</v>
      </c>
      <c r="BJ47" s="481" t="s">
        <v>34</v>
      </c>
      <c r="BK47" s="385" t="s">
        <v>34</v>
      </c>
      <c r="BL47" s="392">
        <v>22547</v>
      </c>
      <c r="BM47" s="385" t="s">
        <v>34</v>
      </c>
      <c r="BN47" s="385" t="s">
        <v>34</v>
      </c>
      <c r="BO47" s="393">
        <v>5568</v>
      </c>
      <c r="BP47" s="396" t="s">
        <v>34</v>
      </c>
      <c r="BQ47" s="385" t="s">
        <v>34</v>
      </c>
      <c r="BR47" s="540">
        <v>26456</v>
      </c>
      <c r="BS47" s="385" t="s">
        <v>34</v>
      </c>
      <c r="BT47" s="385" t="s">
        <v>34</v>
      </c>
      <c r="BU47" s="501">
        <f t="shared" si="6"/>
        <v>3909</v>
      </c>
      <c r="BV47" s="429" t="s">
        <v>1028</v>
      </c>
      <c r="BW47" s="60"/>
      <c r="BX47" s="68"/>
      <c r="BY47" s="16"/>
    </row>
    <row r="48" spans="1:77" s="62" customFormat="1" ht="155.44999999999999" customHeight="1" thickBot="1">
      <c r="A48" s="502" t="s">
        <v>525</v>
      </c>
      <c r="B48" s="503" t="s">
        <v>476</v>
      </c>
      <c r="C48" s="504">
        <v>85</v>
      </c>
      <c r="D48" s="502" t="s">
        <v>532</v>
      </c>
      <c r="E48" s="504" t="s">
        <v>125</v>
      </c>
      <c r="F48" s="504" t="s">
        <v>520</v>
      </c>
      <c r="G48" s="504" t="s">
        <v>32</v>
      </c>
      <c r="H48" s="505" t="s">
        <v>33</v>
      </c>
      <c r="I48" s="506" t="s">
        <v>33</v>
      </c>
      <c r="J48" s="507">
        <v>10255</v>
      </c>
      <c r="K48" s="508" t="s">
        <v>33</v>
      </c>
      <c r="L48" s="509" t="s">
        <v>33</v>
      </c>
      <c r="M48" s="510">
        <v>91477</v>
      </c>
      <c r="N48" s="511" t="s">
        <v>33</v>
      </c>
      <c r="O48" s="512" t="s">
        <v>33</v>
      </c>
      <c r="P48" s="513">
        <v>0</v>
      </c>
      <c r="Q48" s="512" t="s">
        <v>33</v>
      </c>
      <c r="R48" s="512" t="s">
        <v>33</v>
      </c>
      <c r="S48" s="514">
        <v>0</v>
      </c>
      <c r="T48" s="515" t="s">
        <v>33</v>
      </c>
      <c r="U48" s="513" t="s">
        <v>33</v>
      </c>
      <c r="V48" s="516">
        <v>0</v>
      </c>
      <c r="W48" s="513" t="s">
        <v>33</v>
      </c>
      <c r="X48" s="513" t="s">
        <v>33</v>
      </c>
      <c r="Y48" s="517">
        <v>0</v>
      </c>
      <c r="Z48" s="515" t="s">
        <v>33</v>
      </c>
      <c r="AA48" s="513" t="s">
        <v>33</v>
      </c>
      <c r="AB48" s="518">
        <v>0</v>
      </c>
      <c r="AC48" s="519" t="s">
        <v>33</v>
      </c>
      <c r="AD48" s="519" t="s">
        <v>33</v>
      </c>
      <c r="AE48" s="520">
        <v>0</v>
      </c>
      <c r="AF48" s="521" t="s">
        <v>33</v>
      </c>
      <c r="AG48" s="522" t="s">
        <v>33</v>
      </c>
      <c r="AH48" s="516">
        <v>10840</v>
      </c>
      <c r="AI48" s="522" t="s">
        <v>33</v>
      </c>
      <c r="AJ48" s="522" t="s">
        <v>33</v>
      </c>
      <c r="AK48" s="507">
        <v>10840</v>
      </c>
      <c r="AL48" s="523" t="s">
        <v>33</v>
      </c>
      <c r="AM48" s="524" t="s">
        <v>33</v>
      </c>
      <c r="AN48" s="518">
        <v>42669</v>
      </c>
      <c r="AO48" s="524" t="s">
        <v>33</v>
      </c>
      <c r="AP48" s="524" t="s">
        <v>33</v>
      </c>
      <c r="AQ48" s="520">
        <v>31829</v>
      </c>
      <c r="AR48" s="523" t="s">
        <v>33</v>
      </c>
      <c r="AS48" s="524" t="s">
        <v>33</v>
      </c>
      <c r="AT48" s="518">
        <v>97025</v>
      </c>
      <c r="AU48" s="525" t="s">
        <v>33</v>
      </c>
      <c r="AV48" s="525" t="s">
        <v>33</v>
      </c>
      <c r="AW48" s="520">
        <v>54356</v>
      </c>
      <c r="AX48" s="526" t="s">
        <v>33</v>
      </c>
      <c r="AY48" s="527" t="s">
        <v>33</v>
      </c>
      <c r="AZ48" s="518">
        <v>130599</v>
      </c>
      <c r="BA48" s="527" t="s">
        <v>33</v>
      </c>
      <c r="BB48" s="527" t="s">
        <v>33</v>
      </c>
      <c r="BC48" s="528">
        <v>33574</v>
      </c>
      <c r="BD48" s="526" t="s">
        <v>33</v>
      </c>
      <c r="BE48" s="527" t="s">
        <v>33</v>
      </c>
      <c r="BF48" s="518">
        <v>141683</v>
      </c>
      <c r="BG48" s="527" t="s">
        <v>33</v>
      </c>
      <c r="BH48" s="527" t="s">
        <v>33</v>
      </c>
      <c r="BI48" s="528">
        <v>11084</v>
      </c>
      <c r="BJ48" s="529" t="s">
        <v>33</v>
      </c>
      <c r="BK48" s="524" t="s">
        <v>33</v>
      </c>
      <c r="BL48" s="518">
        <v>193379</v>
      </c>
      <c r="BM48" s="524" t="s">
        <v>33</v>
      </c>
      <c r="BN48" s="524" t="s">
        <v>33</v>
      </c>
      <c r="BO48" s="520">
        <v>51696</v>
      </c>
      <c r="BP48" s="530" t="s">
        <v>34</v>
      </c>
      <c r="BQ48" s="531" t="s">
        <v>34</v>
      </c>
      <c r="BR48" s="541">
        <v>242597</v>
      </c>
      <c r="BS48" s="531" t="s">
        <v>34</v>
      </c>
      <c r="BT48" s="531" t="s">
        <v>34</v>
      </c>
      <c r="BU48" s="532">
        <f t="shared" si="6"/>
        <v>49218</v>
      </c>
      <c r="BV48" s="533" t="s">
        <v>1029</v>
      </c>
      <c r="BW48" s="60"/>
      <c r="BX48" s="68"/>
      <c r="BY48" s="16"/>
    </row>
    <row r="49" spans="1:76" s="4" customFormat="1" ht="35.25" customHeight="1">
      <c r="A49" s="534" t="s">
        <v>533</v>
      </c>
      <c r="B49" s="535"/>
      <c r="C49" s="5"/>
      <c r="D49" s="536"/>
      <c r="E49" s="5"/>
      <c r="F49" s="5"/>
      <c r="G49" s="5"/>
      <c r="H49" s="5"/>
      <c r="I49" s="5"/>
      <c r="K49" s="5"/>
      <c r="L49" s="5"/>
      <c r="M49" s="272"/>
      <c r="P49" s="537"/>
      <c r="S49" s="538"/>
      <c r="T49" s="538"/>
      <c r="U49" s="538"/>
      <c r="V49" s="273"/>
      <c r="W49" s="538"/>
      <c r="X49" s="538"/>
      <c r="Y49" s="273"/>
      <c r="Z49" s="538"/>
      <c r="AA49" s="538"/>
      <c r="AC49" s="538"/>
      <c r="AD49" s="538"/>
      <c r="AH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6"/>
      <c r="BQ49" s="26"/>
      <c r="BR49" s="26"/>
      <c r="BS49" s="26"/>
      <c r="BT49" s="26"/>
      <c r="BU49" s="26"/>
      <c r="BW49" s="60"/>
      <c r="BX49" s="68"/>
    </row>
    <row r="50" spans="1:76" ht="25.5" customHeight="1">
      <c r="A50" s="632" t="s">
        <v>534</v>
      </c>
      <c r="B50" s="632"/>
      <c r="C50" s="632"/>
      <c r="D50" s="632"/>
      <c r="E50" s="632"/>
      <c r="F50" s="632"/>
      <c r="G50" s="632"/>
      <c r="H50" s="632"/>
      <c r="I50" s="632"/>
      <c r="J50" s="632"/>
      <c r="K50" s="632"/>
      <c r="L50" s="632"/>
      <c r="M50" s="632"/>
      <c r="N50" s="632"/>
      <c r="O50" s="632"/>
      <c r="P50" s="632"/>
      <c r="Q50" s="632"/>
      <c r="R50" s="632"/>
      <c r="S50" s="632"/>
      <c r="T50" s="632"/>
      <c r="U50" s="632"/>
      <c r="V50" s="632"/>
      <c r="W50" s="632"/>
      <c r="X50" s="632"/>
      <c r="Y50" s="632"/>
      <c r="Z50" s="632"/>
      <c r="AA50" s="632"/>
      <c r="AB50" s="632"/>
      <c r="AC50" s="632"/>
      <c r="AD50" s="632"/>
      <c r="AE50" s="632"/>
      <c r="AF50" s="632"/>
      <c r="AG50" s="632"/>
      <c r="AH50" s="632"/>
      <c r="AI50" s="632"/>
      <c r="AJ50" s="632"/>
      <c r="AK50" s="632"/>
      <c r="AL50" s="632"/>
      <c r="AM50" s="632"/>
      <c r="AN50" s="632"/>
      <c r="AO50" s="632"/>
      <c r="AP50" s="632"/>
      <c r="AQ50" s="632"/>
      <c r="AR50" s="632"/>
      <c r="AS50" s="632"/>
      <c r="AT50" s="632"/>
      <c r="AU50" s="632"/>
      <c r="AV50" s="632"/>
      <c r="AW50" s="632"/>
      <c r="AX50" s="632"/>
      <c r="AY50" s="632"/>
      <c r="AZ50" s="632"/>
      <c r="BA50" s="632"/>
      <c r="BB50" s="632"/>
      <c r="BC50" s="632"/>
      <c r="BD50" s="632"/>
      <c r="BE50" s="632"/>
      <c r="BF50" s="632"/>
      <c r="BG50" s="632"/>
      <c r="BH50" s="632"/>
      <c r="BI50" s="632"/>
      <c r="BJ50" s="632"/>
      <c r="BK50" s="632"/>
      <c r="BL50" s="632"/>
      <c r="BM50" s="632"/>
      <c r="BN50" s="632"/>
      <c r="BO50" s="632"/>
      <c r="BP50" s="632"/>
      <c r="BQ50" s="632"/>
      <c r="BR50" s="632"/>
      <c r="BS50" s="632"/>
      <c r="BT50" s="632"/>
      <c r="BU50" s="632"/>
      <c r="BV50" s="632"/>
      <c r="BW50" s="60"/>
    </row>
    <row r="54" spans="1:76">
      <c r="A54" s="539" t="s">
        <v>535</v>
      </c>
    </row>
    <row r="55" spans="1:76">
      <c r="A55" s="539" t="s">
        <v>536</v>
      </c>
    </row>
    <row r="56" spans="1:76">
      <c r="A56" s="539" t="s">
        <v>537</v>
      </c>
    </row>
    <row r="57" spans="1:76">
      <c r="A57" s="539" t="s">
        <v>538</v>
      </c>
    </row>
  </sheetData>
  <mergeCells count="39">
    <mergeCell ref="BP6:BU6"/>
    <mergeCell ref="A1:BV1"/>
    <mergeCell ref="A2:BV2"/>
    <mergeCell ref="A5:M5"/>
    <mergeCell ref="N5:BV5"/>
    <mergeCell ref="H6:J6"/>
    <mergeCell ref="K6:M6"/>
    <mergeCell ref="N6:S6"/>
    <mergeCell ref="T6:Y6"/>
    <mergeCell ref="Z6:AE6"/>
    <mergeCell ref="AF6:AK6"/>
    <mergeCell ref="AL6:AQ6"/>
    <mergeCell ref="AR6:AW6"/>
    <mergeCell ref="AX6:BC6"/>
    <mergeCell ref="BD6:BI6"/>
    <mergeCell ref="BJ6:BO6"/>
    <mergeCell ref="AO7:AQ7"/>
    <mergeCell ref="H7:J7"/>
    <mergeCell ref="K7:M7"/>
    <mergeCell ref="N7:P7"/>
    <mergeCell ref="Q7:S7"/>
    <mergeCell ref="T7:V7"/>
    <mergeCell ref="W7:Y7"/>
    <mergeCell ref="BJ7:BL7"/>
    <mergeCell ref="BM7:BO7"/>
    <mergeCell ref="BP7:BR7"/>
    <mergeCell ref="BS7:BU7"/>
    <mergeCell ref="A50:BV50"/>
    <mergeCell ref="AR7:AT7"/>
    <mergeCell ref="AU7:AW7"/>
    <mergeCell ref="AX7:AZ7"/>
    <mergeCell ref="BA7:BC7"/>
    <mergeCell ref="BD7:BF7"/>
    <mergeCell ref="BG7:BI7"/>
    <mergeCell ref="Z7:AB7"/>
    <mergeCell ref="AC7:AE7"/>
    <mergeCell ref="AF7:AH7"/>
    <mergeCell ref="AI7:AK7"/>
    <mergeCell ref="AL7:AN7"/>
  </mergeCells>
  <dataValidations count="1">
    <dataValidation type="textLength" operator="lessThanOrEqual" allowBlank="1" showInputMessage="1" showErrorMessage="1" sqref="BV22 BV17 BV13 BV33 BV10:BV11 BV36 BV38 BV40 BV43" xr:uid="{579307DE-D622-4967-BFFD-F83CD5ED797D}">
      <formula1>875</formula1>
    </dataValidation>
  </dataValidations>
  <pageMargins left="0.31496062992125984" right="0.31496062992125984" top="0.35433070866141736" bottom="0.35433070866141736" header="0.31496062992125984" footer="0.31496062992125984"/>
  <pageSetup paperSize="8" scale="44" fitToHeight="3"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77BA3-8C44-4873-A128-B3EE1A0E84AB}">
  <sheetPr>
    <pageSetUpPr fitToPage="1"/>
  </sheetPr>
  <dimension ref="A1:O40"/>
  <sheetViews>
    <sheetView zoomScale="90" zoomScaleNormal="90" workbookViewId="0">
      <selection activeCell="I13" sqref="I13"/>
    </sheetView>
  </sheetViews>
  <sheetFormatPr defaultRowHeight="15"/>
  <cols>
    <col min="1" max="1" width="18" style="106" customWidth="1"/>
    <col min="2" max="2" width="10" style="106" customWidth="1"/>
    <col min="3" max="3" width="15.42578125" style="106" customWidth="1"/>
    <col min="4" max="4" width="15" style="106" customWidth="1"/>
    <col min="5" max="5" width="15.140625" style="106" customWidth="1"/>
    <col min="6" max="6" width="7.7109375" style="106" customWidth="1"/>
    <col min="7" max="7" width="17.85546875" style="90" customWidth="1"/>
    <col min="8" max="8" width="9.7109375" style="90" customWidth="1"/>
    <col min="9" max="9" width="18.42578125" style="90" customWidth="1"/>
    <col min="10" max="10" width="20" style="90" customWidth="1"/>
    <col min="11" max="11" width="9.7109375" style="90" customWidth="1"/>
    <col min="12" max="12" width="10" style="90" customWidth="1"/>
    <col min="13" max="13" width="19.42578125" style="89" customWidth="1"/>
    <col min="14" max="14" width="38" style="106" customWidth="1"/>
    <col min="15" max="15" width="15.28515625" style="106" customWidth="1"/>
    <col min="16" max="16384" width="9.140625" style="106"/>
  </cols>
  <sheetData>
    <row r="1" spans="1:15" s="90" customFormat="1" ht="17.25" customHeight="1">
      <c r="A1" s="85" t="s">
        <v>566</v>
      </c>
      <c r="B1" s="86"/>
      <c r="C1" s="86"/>
      <c r="D1" s="87"/>
      <c r="E1" s="86"/>
      <c r="F1" s="86"/>
      <c r="G1" s="86"/>
      <c r="H1" s="86"/>
      <c r="I1" s="86"/>
      <c r="J1" s="86"/>
      <c r="K1" s="86"/>
      <c r="L1" s="88"/>
      <c r="M1" s="89"/>
    </row>
    <row r="2" spans="1:15" s="90" customFormat="1" ht="17.25" customHeight="1">
      <c r="A2" s="85"/>
      <c r="B2" s="86"/>
      <c r="C2" s="86"/>
      <c r="D2" s="87"/>
      <c r="E2" s="86"/>
      <c r="F2" s="86"/>
      <c r="G2" s="86"/>
      <c r="H2" s="86"/>
      <c r="I2" s="86"/>
      <c r="J2" s="86"/>
      <c r="K2" s="86"/>
      <c r="L2" s="88"/>
      <c r="M2" s="89"/>
    </row>
    <row r="3" spans="1:15" s="89" customFormat="1" ht="27" customHeight="1">
      <c r="A3" s="664" t="s">
        <v>567</v>
      </c>
      <c r="B3" s="665"/>
      <c r="C3" s="665"/>
      <c r="D3" s="665"/>
      <c r="E3" s="665"/>
      <c r="F3" s="665"/>
      <c r="G3" s="665"/>
      <c r="H3" s="665"/>
      <c r="I3" s="665"/>
      <c r="J3" s="665"/>
      <c r="K3" s="665"/>
      <c r="L3" s="665"/>
      <c r="M3" s="666"/>
    </row>
    <row r="4" spans="1:15" s="90" customFormat="1">
      <c r="A4" s="94" t="s">
        <v>281</v>
      </c>
      <c r="B4" s="94" t="s">
        <v>283</v>
      </c>
      <c r="C4" s="94" t="s">
        <v>284</v>
      </c>
      <c r="D4" s="94" t="s">
        <v>285</v>
      </c>
      <c r="E4" s="94" t="s">
        <v>286</v>
      </c>
      <c r="F4" s="94" t="s">
        <v>282</v>
      </c>
      <c r="G4" s="94" t="s">
        <v>517</v>
      </c>
      <c r="H4" s="94" t="s">
        <v>568</v>
      </c>
      <c r="I4" s="94" t="s">
        <v>569</v>
      </c>
      <c r="J4" s="94" t="s">
        <v>485</v>
      </c>
      <c r="K4" s="94" t="s">
        <v>570</v>
      </c>
      <c r="L4" s="95" t="s">
        <v>486</v>
      </c>
      <c r="M4" s="95">
        <v>14</v>
      </c>
    </row>
    <row r="5" spans="1:15" s="90" customFormat="1" ht="38.25" customHeight="1">
      <c r="A5" s="667" t="s">
        <v>571</v>
      </c>
      <c r="B5" s="667"/>
      <c r="C5" s="667"/>
      <c r="D5" s="667"/>
      <c r="E5" s="667"/>
      <c r="F5" s="667"/>
      <c r="G5" s="667" t="s">
        <v>572</v>
      </c>
      <c r="H5" s="667"/>
      <c r="I5" s="667"/>
      <c r="J5" s="667"/>
      <c r="K5" s="667"/>
      <c r="L5" s="667"/>
      <c r="M5" s="99" t="s">
        <v>573</v>
      </c>
    </row>
    <row r="6" spans="1:15" s="90" customFormat="1" ht="137.25" customHeight="1">
      <c r="A6" s="96" t="s">
        <v>287</v>
      </c>
      <c r="B6" s="96" t="s">
        <v>574</v>
      </c>
      <c r="C6" s="96" t="s">
        <v>575</v>
      </c>
      <c r="D6" s="96" t="s">
        <v>576</v>
      </c>
      <c r="E6" s="96" t="s">
        <v>577</v>
      </c>
      <c r="F6" s="96" t="s">
        <v>578</v>
      </c>
      <c r="G6" s="96" t="s">
        <v>579</v>
      </c>
      <c r="H6" s="97" t="s">
        <v>580</v>
      </c>
      <c r="I6" s="96" t="s">
        <v>581</v>
      </c>
      <c r="J6" s="96" t="s">
        <v>582</v>
      </c>
      <c r="K6" s="98" t="s">
        <v>583</v>
      </c>
      <c r="L6" s="99" t="s">
        <v>584</v>
      </c>
      <c r="M6" s="99" t="s">
        <v>585</v>
      </c>
    </row>
    <row r="7" spans="1:15" s="90" customFormat="1" ht="22.5" customHeight="1">
      <c r="A7" s="100"/>
      <c r="B7" s="100"/>
      <c r="C7" s="100"/>
      <c r="D7" s="100"/>
      <c r="E7" s="100"/>
      <c r="F7" s="100"/>
      <c r="G7" s="100"/>
      <c r="H7" s="98" t="s">
        <v>586</v>
      </c>
      <c r="I7" s="94"/>
      <c r="J7" s="94"/>
      <c r="K7" s="101" t="s">
        <v>587</v>
      </c>
      <c r="L7" s="102"/>
      <c r="M7" s="99"/>
    </row>
    <row r="8" spans="1:15" s="90" customFormat="1" ht="30" customHeight="1">
      <c r="A8" s="103" t="s">
        <v>588</v>
      </c>
      <c r="B8" s="103" t="s">
        <v>31</v>
      </c>
      <c r="C8" s="103" t="s">
        <v>589</v>
      </c>
      <c r="D8" s="103" t="s">
        <v>590</v>
      </c>
      <c r="E8" s="104">
        <v>411961613</v>
      </c>
      <c r="F8" s="105">
        <v>0.85</v>
      </c>
      <c r="G8" s="104">
        <v>488494310.02999997</v>
      </c>
      <c r="H8" s="104">
        <f t="shared" ref="H8:H26" si="0">G8/E8*100</f>
        <v>118.57762825829114</v>
      </c>
      <c r="I8" s="104">
        <v>363306105.81999999</v>
      </c>
      <c r="J8" s="104">
        <v>488494310.02999997</v>
      </c>
      <c r="K8" s="104">
        <f t="shared" ref="K8:K26" si="1">J8/E8*100</f>
        <v>118.57762825829114</v>
      </c>
      <c r="L8" s="152">
        <v>3517</v>
      </c>
      <c r="M8" s="153">
        <v>469874257.47000003</v>
      </c>
      <c r="O8" s="154"/>
    </row>
    <row r="9" spans="1:15" s="90" customFormat="1" ht="30" customHeight="1">
      <c r="A9" s="103" t="s">
        <v>591</v>
      </c>
      <c r="B9" s="103" t="s">
        <v>31</v>
      </c>
      <c r="C9" s="103" t="s">
        <v>589</v>
      </c>
      <c r="D9" s="103" t="s">
        <v>590</v>
      </c>
      <c r="E9" s="104">
        <v>67881970</v>
      </c>
      <c r="F9" s="105">
        <v>0.85</v>
      </c>
      <c r="G9" s="104">
        <v>69462984.219999999</v>
      </c>
      <c r="H9" s="104">
        <f t="shared" si="0"/>
        <v>102.32906354956994</v>
      </c>
      <c r="I9" s="104">
        <v>68133320.680000007</v>
      </c>
      <c r="J9" s="104">
        <v>69462984.219999999</v>
      </c>
      <c r="K9" s="104">
        <f t="shared" si="1"/>
        <v>102.32906354956994</v>
      </c>
      <c r="L9" s="152">
        <v>130</v>
      </c>
      <c r="M9" s="153">
        <v>67576857.24000001</v>
      </c>
      <c r="O9" s="154"/>
    </row>
    <row r="10" spans="1:15" s="90" customFormat="1" ht="30" customHeight="1">
      <c r="A10" s="103" t="s">
        <v>592</v>
      </c>
      <c r="B10" s="103" t="s">
        <v>31</v>
      </c>
      <c r="C10" s="103" t="s">
        <v>589</v>
      </c>
      <c r="D10" s="103" t="s">
        <v>590</v>
      </c>
      <c r="E10" s="104">
        <v>522069419</v>
      </c>
      <c r="F10" s="105">
        <v>0.85</v>
      </c>
      <c r="G10" s="104">
        <v>584043229.24000001</v>
      </c>
      <c r="H10" s="104">
        <f t="shared" si="0"/>
        <v>111.87079878356177</v>
      </c>
      <c r="I10" s="104">
        <v>538823915.92999995</v>
      </c>
      <c r="J10" s="104">
        <v>584043229.24000001</v>
      </c>
      <c r="K10" s="104">
        <f t="shared" si="1"/>
        <v>111.87079878356177</v>
      </c>
      <c r="L10" s="152">
        <v>538</v>
      </c>
      <c r="M10" s="153">
        <v>562137546.25999999</v>
      </c>
      <c r="O10" s="154"/>
    </row>
    <row r="11" spans="1:15" s="90" customFormat="1" ht="30" customHeight="1">
      <c r="A11" s="103" t="s">
        <v>593</v>
      </c>
      <c r="B11" s="103" t="s">
        <v>31</v>
      </c>
      <c r="C11" s="103" t="s">
        <v>589</v>
      </c>
      <c r="D11" s="103" t="s">
        <v>590</v>
      </c>
      <c r="E11" s="104">
        <v>206394469</v>
      </c>
      <c r="F11" s="105">
        <v>0.85</v>
      </c>
      <c r="G11" s="104">
        <v>222682599.06</v>
      </c>
      <c r="H11" s="104">
        <f t="shared" si="0"/>
        <v>107.89174736072991</v>
      </c>
      <c r="I11" s="104">
        <v>216163005.63</v>
      </c>
      <c r="J11" s="104">
        <v>222682599.06</v>
      </c>
      <c r="K11" s="104">
        <f t="shared" si="1"/>
        <v>107.89174736072991</v>
      </c>
      <c r="L11" s="152">
        <v>188</v>
      </c>
      <c r="M11" s="153">
        <v>215676676.91999999</v>
      </c>
      <c r="O11" s="154"/>
    </row>
    <row r="12" spans="1:15" s="90" customFormat="1" ht="30" customHeight="1">
      <c r="A12" s="103" t="s">
        <v>594</v>
      </c>
      <c r="B12" s="103" t="s">
        <v>31</v>
      </c>
      <c r="C12" s="103" t="s">
        <v>589</v>
      </c>
      <c r="D12" s="103" t="s">
        <v>590</v>
      </c>
      <c r="E12" s="104">
        <v>400736830</v>
      </c>
      <c r="F12" s="105">
        <v>0.85</v>
      </c>
      <c r="G12" s="104">
        <v>427805722.31</v>
      </c>
      <c r="H12" s="104">
        <f t="shared" si="0"/>
        <v>106.75478026564215</v>
      </c>
      <c r="I12" s="104">
        <v>424972154.45999998</v>
      </c>
      <c r="J12" s="104">
        <v>427805722.31</v>
      </c>
      <c r="K12" s="104">
        <f t="shared" si="1"/>
        <v>106.75478026564215</v>
      </c>
      <c r="L12" s="152">
        <v>42</v>
      </c>
      <c r="M12" s="153">
        <v>412918509.50999999</v>
      </c>
      <c r="O12" s="154"/>
    </row>
    <row r="13" spans="1:15" s="90" customFormat="1" ht="30" customHeight="1">
      <c r="A13" s="103" t="s">
        <v>595</v>
      </c>
      <c r="B13" s="103" t="s">
        <v>31</v>
      </c>
      <c r="C13" s="103" t="s">
        <v>589</v>
      </c>
      <c r="D13" s="103" t="s">
        <v>590</v>
      </c>
      <c r="E13" s="104">
        <v>221986866</v>
      </c>
      <c r="F13" s="105">
        <v>0.85</v>
      </c>
      <c r="G13" s="104">
        <v>240900682.31999999</v>
      </c>
      <c r="H13" s="104">
        <f t="shared" si="0"/>
        <v>108.52024115697007</v>
      </c>
      <c r="I13" s="104">
        <v>233411151.53</v>
      </c>
      <c r="J13" s="104">
        <v>240900682.31999999</v>
      </c>
      <c r="K13" s="104">
        <f t="shared" si="1"/>
        <v>108.52024115697007</v>
      </c>
      <c r="L13" s="152">
        <v>404</v>
      </c>
      <c r="M13" s="153">
        <v>233889671.40999997</v>
      </c>
      <c r="O13" s="154"/>
    </row>
    <row r="14" spans="1:15" s="90" customFormat="1" ht="30" customHeight="1">
      <c r="A14" s="103" t="s">
        <v>596</v>
      </c>
      <c r="B14" s="103" t="s">
        <v>31</v>
      </c>
      <c r="C14" s="103" t="s">
        <v>589</v>
      </c>
      <c r="D14" s="103" t="s">
        <v>590</v>
      </c>
      <c r="E14" s="104">
        <v>73576019</v>
      </c>
      <c r="F14" s="105">
        <v>0.85</v>
      </c>
      <c r="G14" s="104">
        <v>86701355.819999993</v>
      </c>
      <c r="H14" s="104">
        <f t="shared" si="0"/>
        <v>117.83915057975616</v>
      </c>
      <c r="I14" s="104">
        <v>86062406.150000006</v>
      </c>
      <c r="J14" s="104">
        <v>86701355.819999993</v>
      </c>
      <c r="K14" s="104">
        <f t="shared" si="1"/>
        <v>117.83915057975616</v>
      </c>
      <c r="L14" s="152">
        <v>146</v>
      </c>
      <c r="M14" s="153">
        <v>85255142.730000004</v>
      </c>
      <c r="O14" s="154"/>
    </row>
    <row r="15" spans="1:15" s="90" customFormat="1" ht="30" customHeight="1">
      <c r="A15" s="103" t="s">
        <v>597</v>
      </c>
      <c r="B15" s="103" t="s">
        <v>520</v>
      </c>
      <c r="C15" s="103" t="s">
        <v>589</v>
      </c>
      <c r="D15" s="103" t="s">
        <v>590</v>
      </c>
      <c r="E15" s="104">
        <v>306026319</v>
      </c>
      <c r="F15" s="105">
        <v>0.85</v>
      </c>
      <c r="G15" s="104">
        <v>311139922.88999999</v>
      </c>
      <c r="H15" s="104">
        <f t="shared" si="0"/>
        <v>101.6709686626659</v>
      </c>
      <c r="I15" s="104">
        <v>299139268.10000002</v>
      </c>
      <c r="J15" s="104">
        <v>311139922.88999999</v>
      </c>
      <c r="K15" s="104">
        <f t="shared" si="1"/>
        <v>101.6709686626659</v>
      </c>
      <c r="L15" s="152">
        <v>508</v>
      </c>
      <c r="M15" s="153">
        <v>297457476.89999998</v>
      </c>
      <c r="O15" s="154"/>
    </row>
    <row r="16" spans="1:15" s="90" customFormat="1" ht="30" customHeight="1">
      <c r="A16" s="103" t="s">
        <v>598</v>
      </c>
      <c r="B16" s="103" t="s">
        <v>520</v>
      </c>
      <c r="C16" s="103" t="s">
        <v>589</v>
      </c>
      <c r="D16" s="103" t="s">
        <v>590</v>
      </c>
      <c r="E16" s="104">
        <v>156697246</v>
      </c>
      <c r="F16" s="105">
        <v>0.85</v>
      </c>
      <c r="G16" s="104">
        <v>165016192.25999999</v>
      </c>
      <c r="H16" s="104">
        <f t="shared" si="0"/>
        <v>105.30892946261481</v>
      </c>
      <c r="I16" s="104">
        <v>157021511.37</v>
      </c>
      <c r="J16" s="104">
        <v>165016192.25999999</v>
      </c>
      <c r="K16" s="104">
        <f t="shared" si="1"/>
        <v>105.30892946261481</v>
      </c>
      <c r="L16" s="152">
        <v>417</v>
      </c>
      <c r="M16" s="153">
        <v>155766526.29000002</v>
      </c>
      <c r="O16" s="154"/>
    </row>
    <row r="17" spans="1:15" s="90" customFormat="1" ht="30" customHeight="1">
      <c r="A17" s="103" t="s">
        <v>599</v>
      </c>
      <c r="B17" s="103" t="s">
        <v>520</v>
      </c>
      <c r="C17" s="103" t="s">
        <v>589</v>
      </c>
      <c r="D17" s="103" t="s">
        <v>590</v>
      </c>
      <c r="E17" s="104">
        <v>180841712</v>
      </c>
      <c r="F17" s="105">
        <v>0.85</v>
      </c>
      <c r="G17" s="104">
        <v>186530481.22999999</v>
      </c>
      <c r="H17" s="104">
        <f t="shared" si="0"/>
        <v>103.14571741612355</v>
      </c>
      <c r="I17" s="104">
        <v>179999401.91999999</v>
      </c>
      <c r="J17" s="104">
        <v>186530481.22999999</v>
      </c>
      <c r="K17" s="104">
        <f t="shared" si="1"/>
        <v>103.14571741612355</v>
      </c>
      <c r="L17" s="152">
        <v>829</v>
      </c>
      <c r="M17" s="153">
        <v>178408642.69999999</v>
      </c>
      <c r="O17" s="154"/>
    </row>
    <row r="18" spans="1:15" s="90" customFormat="1" ht="30" customHeight="1">
      <c r="A18" s="103" t="s">
        <v>600</v>
      </c>
      <c r="B18" s="103" t="s">
        <v>520</v>
      </c>
      <c r="C18" s="103" t="s">
        <v>589</v>
      </c>
      <c r="D18" s="103" t="s">
        <v>590</v>
      </c>
      <c r="E18" s="104">
        <v>101882353</v>
      </c>
      <c r="F18" s="105">
        <v>0.85</v>
      </c>
      <c r="G18" s="104">
        <v>108049879.48</v>
      </c>
      <c r="H18" s="104">
        <f t="shared" si="0"/>
        <v>106.05357679558108</v>
      </c>
      <c r="I18" s="104">
        <v>108049879.48</v>
      </c>
      <c r="J18" s="104">
        <v>108049879.48</v>
      </c>
      <c r="K18" s="104">
        <f t="shared" si="1"/>
        <v>106.05357679558108</v>
      </c>
      <c r="L18" s="152">
        <v>51</v>
      </c>
      <c r="M18" s="153">
        <v>103735495.53999999</v>
      </c>
      <c r="O18" s="154"/>
    </row>
    <row r="19" spans="1:15" s="90" customFormat="1" ht="30" customHeight="1">
      <c r="A19" s="103" t="s">
        <v>601</v>
      </c>
      <c r="B19" s="103" t="s">
        <v>602</v>
      </c>
      <c r="C19" s="103"/>
      <c r="D19" s="103" t="s">
        <v>590</v>
      </c>
      <c r="E19" s="104">
        <v>34391424</v>
      </c>
      <c r="F19" s="105">
        <v>1</v>
      </c>
      <c r="G19" s="104">
        <v>41935487.840000004</v>
      </c>
      <c r="H19" s="104">
        <f t="shared" si="0"/>
        <v>121.93588680712961</v>
      </c>
      <c r="I19" s="104">
        <v>41763709.829999998</v>
      </c>
      <c r="J19" s="104">
        <v>41935487.840000004</v>
      </c>
      <c r="K19" s="104">
        <f t="shared" si="1"/>
        <v>121.93588680712961</v>
      </c>
      <c r="L19" s="152">
        <v>36</v>
      </c>
      <c r="M19" s="153">
        <v>40506701.200000003</v>
      </c>
      <c r="O19" s="154"/>
    </row>
    <row r="20" spans="1:15" s="90" customFormat="1" ht="30" customHeight="1">
      <c r="A20" s="103" t="s">
        <v>603</v>
      </c>
      <c r="B20" s="103" t="s">
        <v>602</v>
      </c>
      <c r="C20" s="103"/>
      <c r="D20" s="103" t="s">
        <v>590</v>
      </c>
      <c r="E20" s="104">
        <v>235295</v>
      </c>
      <c r="F20" s="105">
        <v>0.85</v>
      </c>
      <c r="G20" s="104">
        <v>249484.57</v>
      </c>
      <c r="H20" s="104">
        <f t="shared" si="0"/>
        <v>106.03054463545763</v>
      </c>
      <c r="I20" s="104">
        <v>249484.57</v>
      </c>
      <c r="J20" s="104">
        <v>249484.57</v>
      </c>
      <c r="K20" s="104">
        <f t="shared" si="1"/>
        <v>106.03054463545763</v>
      </c>
      <c r="L20" s="152">
        <v>2</v>
      </c>
      <c r="M20" s="153">
        <v>239931.25</v>
      </c>
      <c r="O20" s="154"/>
    </row>
    <row r="21" spans="1:15" s="155" customFormat="1" ht="30" customHeight="1">
      <c r="A21" s="107" t="s">
        <v>26</v>
      </c>
      <c r="B21" s="107" t="s">
        <v>31</v>
      </c>
      <c r="C21" s="107" t="s">
        <v>589</v>
      </c>
      <c r="D21" s="107"/>
      <c r="E21" s="108">
        <f>SUM(E8:E14)</f>
        <v>1904607186</v>
      </c>
      <c r="F21" s="109">
        <v>0.85</v>
      </c>
      <c r="G21" s="108">
        <f>SUM(G8:G14)</f>
        <v>2120090882.9999998</v>
      </c>
      <c r="H21" s="108">
        <f t="shared" si="0"/>
        <v>111.31381308355517</v>
      </c>
      <c r="I21" s="108">
        <f>SUM(I8:I14)</f>
        <v>1930872060.2</v>
      </c>
      <c r="J21" s="108">
        <f>SUM(J8:J14)</f>
        <v>2120090882.9999998</v>
      </c>
      <c r="K21" s="108">
        <f t="shared" si="1"/>
        <v>111.31381308355517</v>
      </c>
      <c r="L21" s="110">
        <f>SUM(L8:L14)</f>
        <v>4965</v>
      </c>
      <c r="M21" s="153">
        <f>SUM(M8:M14)</f>
        <v>2047328661.54</v>
      </c>
      <c r="O21" s="154"/>
    </row>
    <row r="22" spans="1:15" s="155" customFormat="1" ht="30" customHeight="1">
      <c r="A22" s="107" t="s">
        <v>26</v>
      </c>
      <c r="B22" s="107" t="s">
        <v>604</v>
      </c>
      <c r="C22" s="107" t="s">
        <v>589</v>
      </c>
      <c r="D22" s="107"/>
      <c r="E22" s="108">
        <f>SUM(E15:E17,E18)</f>
        <v>745447630</v>
      </c>
      <c r="F22" s="109">
        <v>0.85</v>
      </c>
      <c r="G22" s="108">
        <f>SUM(G15:G17,G18)</f>
        <v>770736475.86000001</v>
      </c>
      <c r="H22" s="108">
        <f t="shared" si="0"/>
        <v>103.39243762301584</v>
      </c>
      <c r="I22" s="108">
        <f>SUM(I15:I17,I18)</f>
        <v>744210060.87</v>
      </c>
      <c r="J22" s="108">
        <f>SUM(J15:J17,J18)</f>
        <v>770736475.86000001</v>
      </c>
      <c r="K22" s="108">
        <f t="shared" si="1"/>
        <v>103.39243762301584</v>
      </c>
      <c r="L22" s="110">
        <f>SUM(L15:L17,L18)</f>
        <v>1805</v>
      </c>
      <c r="M22" s="153">
        <f>SUM(M15:M17,M18)</f>
        <v>735368141.42999995</v>
      </c>
      <c r="O22" s="154"/>
    </row>
    <row r="23" spans="1:15" s="155" customFormat="1" ht="30" hidden="1" customHeight="1">
      <c r="A23" s="107" t="s">
        <v>26</v>
      </c>
      <c r="B23" s="107" t="s">
        <v>605</v>
      </c>
      <c r="C23" s="107" t="s">
        <v>606</v>
      </c>
      <c r="D23" s="107" t="s">
        <v>590</v>
      </c>
      <c r="E23" s="108"/>
      <c r="F23" s="109">
        <v>0.85</v>
      </c>
      <c r="G23" s="108"/>
      <c r="H23" s="108" t="e">
        <f t="shared" si="0"/>
        <v>#DIV/0!</v>
      </c>
      <c r="I23" s="108"/>
      <c r="J23" s="108"/>
      <c r="K23" s="108" t="e">
        <f t="shared" si="1"/>
        <v>#DIV/0!</v>
      </c>
      <c r="L23" s="110"/>
      <c r="M23" s="153"/>
      <c r="O23" s="154"/>
    </row>
    <row r="24" spans="1:15" s="155" customFormat="1" ht="30" hidden="1" customHeight="1">
      <c r="A24" s="107" t="s">
        <v>26</v>
      </c>
      <c r="B24" s="107" t="s">
        <v>607</v>
      </c>
      <c r="C24" s="107" t="s">
        <v>608</v>
      </c>
      <c r="D24" s="107" t="s">
        <v>590</v>
      </c>
      <c r="E24" s="108"/>
      <c r="F24" s="109">
        <v>0.85</v>
      </c>
      <c r="G24" s="108"/>
      <c r="H24" s="108" t="e">
        <f t="shared" si="0"/>
        <v>#DIV/0!</v>
      </c>
      <c r="I24" s="108"/>
      <c r="J24" s="108"/>
      <c r="K24" s="108" t="e">
        <f t="shared" si="1"/>
        <v>#DIV/0!</v>
      </c>
      <c r="L24" s="110"/>
      <c r="M24" s="153"/>
      <c r="O24" s="154"/>
    </row>
    <row r="25" spans="1:15" s="155" customFormat="1" ht="30" hidden="1" customHeight="1">
      <c r="A25" s="107" t="s">
        <v>26</v>
      </c>
      <c r="B25" s="111" t="s">
        <v>609</v>
      </c>
      <c r="C25" s="107" t="s">
        <v>610</v>
      </c>
      <c r="D25" s="107" t="s">
        <v>590</v>
      </c>
      <c r="E25" s="108"/>
      <c r="F25" s="109">
        <v>0.85</v>
      </c>
      <c r="G25" s="108"/>
      <c r="H25" s="108" t="e">
        <f t="shared" si="0"/>
        <v>#DIV/0!</v>
      </c>
      <c r="I25" s="108"/>
      <c r="J25" s="108"/>
      <c r="K25" s="108" t="e">
        <f t="shared" si="1"/>
        <v>#DIV/0!</v>
      </c>
      <c r="L25" s="110"/>
      <c r="M25" s="153"/>
      <c r="O25" s="154"/>
    </row>
    <row r="26" spans="1:15" s="155" customFormat="1" ht="30" hidden="1" customHeight="1">
      <c r="A26" s="107" t="s">
        <v>26</v>
      </c>
      <c r="B26" s="107" t="s">
        <v>611</v>
      </c>
      <c r="C26" s="107" t="s">
        <v>610</v>
      </c>
      <c r="D26" s="107" t="s">
        <v>590</v>
      </c>
      <c r="E26" s="108"/>
      <c r="F26" s="109">
        <v>0.85</v>
      </c>
      <c r="G26" s="108"/>
      <c r="H26" s="108" t="e">
        <f t="shared" si="0"/>
        <v>#DIV/0!</v>
      </c>
      <c r="I26" s="108"/>
      <c r="J26" s="108"/>
      <c r="K26" s="108" t="e">
        <f t="shared" si="1"/>
        <v>#DIV/0!</v>
      </c>
      <c r="L26" s="110"/>
      <c r="M26" s="153"/>
      <c r="O26" s="154"/>
    </row>
    <row r="27" spans="1:15" s="155" customFormat="1" ht="30" customHeight="1">
      <c r="A27" s="107" t="s">
        <v>26</v>
      </c>
      <c r="B27" s="107" t="s">
        <v>612</v>
      </c>
      <c r="C27" s="107"/>
      <c r="D27" s="107"/>
      <c r="E27" s="108">
        <f>SUM(E19,E20)</f>
        <v>34626719</v>
      </c>
      <c r="F27" s="109">
        <v>0.99890000000000001</v>
      </c>
      <c r="G27" s="108">
        <f>SUM(G19,G20)</f>
        <v>42184972.410000004</v>
      </c>
      <c r="H27" s="108">
        <f>G27/E27*100</f>
        <v>121.82780704692236</v>
      </c>
      <c r="I27" s="108">
        <f>SUM(I19,I20)</f>
        <v>42013194.399999999</v>
      </c>
      <c r="J27" s="108">
        <f>SUM(J19,J20)</f>
        <v>42184972.410000004</v>
      </c>
      <c r="K27" s="108">
        <f>J27/E27*100</f>
        <v>121.82780704692236</v>
      </c>
      <c r="L27" s="110">
        <f>SUM(L19,L20)</f>
        <v>38</v>
      </c>
      <c r="M27" s="153">
        <f>SUM(M19,M20)</f>
        <v>40746632.450000003</v>
      </c>
      <c r="O27" s="154"/>
    </row>
    <row r="28" spans="1:15" s="90" customFormat="1" ht="30" customHeight="1">
      <c r="A28" s="112" t="s">
        <v>613</v>
      </c>
      <c r="B28" s="112" t="s">
        <v>614</v>
      </c>
      <c r="C28" s="112"/>
      <c r="D28" s="112" t="s">
        <v>590</v>
      </c>
      <c r="E28" s="113">
        <f>SUM(E21:E22,E27)</f>
        <v>2684681535</v>
      </c>
      <c r="F28" s="114">
        <v>0.85189999999999999</v>
      </c>
      <c r="G28" s="113">
        <f>SUM(G21:G27)</f>
        <v>2933012331.2699995</v>
      </c>
      <c r="H28" s="113">
        <f>G28/E28*100</f>
        <v>109.24991635069294</v>
      </c>
      <c r="I28" s="113">
        <f>SUM(I21:I27)</f>
        <v>2717095315.4700003</v>
      </c>
      <c r="J28" s="113">
        <f>SUM(J21:J27)</f>
        <v>2933012331.2699995</v>
      </c>
      <c r="K28" s="113">
        <f>J28/E28*100</f>
        <v>109.24991635069294</v>
      </c>
      <c r="L28" s="115">
        <f>SUM(L21:L22,L27)</f>
        <v>6808</v>
      </c>
      <c r="M28" s="156">
        <f>SUM(M21:M27)</f>
        <v>2823443435.4199996</v>
      </c>
      <c r="N28" s="155"/>
      <c r="O28" s="154"/>
    </row>
    <row r="29" spans="1:15" s="90" customFormat="1" ht="27.75" customHeight="1">
      <c r="A29" s="663" t="s">
        <v>615</v>
      </c>
      <c r="B29" s="663"/>
      <c r="C29" s="663"/>
      <c r="D29" s="663"/>
      <c r="E29" s="663"/>
      <c r="F29" s="663"/>
      <c r="G29" s="663"/>
      <c r="H29" s="663"/>
      <c r="I29" s="663"/>
      <c r="J29" s="663"/>
      <c r="K29" s="663"/>
      <c r="L29" s="116"/>
      <c r="M29" s="89"/>
      <c r="O29" s="140"/>
    </row>
    <row r="30" spans="1:15" s="90" customFormat="1" ht="15" customHeight="1">
      <c r="A30" s="663" t="s">
        <v>616</v>
      </c>
      <c r="B30" s="663"/>
      <c r="C30" s="663"/>
      <c r="D30" s="663"/>
      <c r="E30" s="663"/>
      <c r="F30" s="663"/>
      <c r="G30" s="663"/>
      <c r="H30" s="663"/>
      <c r="I30" s="663"/>
      <c r="J30" s="663"/>
      <c r="K30" s="663"/>
      <c r="L30" s="116"/>
      <c r="M30" s="89"/>
      <c r="O30" s="140"/>
    </row>
    <row r="31" spans="1:15" s="90" customFormat="1" ht="15" customHeight="1">
      <c r="A31" s="663" t="s">
        <v>617</v>
      </c>
      <c r="B31" s="663"/>
      <c r="C31" s="663"/>
      <c r="D31" s="663"/>
      <c r="E31" s="663"/>
      <c r="F31" s="663"/>
      <c r="G31" s="663"/>
      <c r="H31" s="663"/>
      <c r="I31" s="663"/>
      <c r="J31" s="663"/>
      <c r="K31" s="663"/>
      <c r="L31" s="116"/>
      <c r="M31" s="89"/>
      <c r="O31" s="140"/>
    </row>
    <row r="32" spans="1:15" s="90" customFormat="1" ht="15" customHeight="1">
      <c r="A32" s="663" t="s">
        <v>618</v>
      </c>
      <c r="B32" s="663"/>
      <c r="C32" s="663"/>
      <c r="D32" s="663"/>
      <c r="E32" s="663"/>
      <c r="F32" s="663"/>
      <c r="G32" s="663"/>
      <c r="H32" s="663"/>
      <c r="I32" s="663"/>
      <c r="J32" s="663"/>
      <c r="K32" s="663"/>
      <c r="L32" s="116"/>
      <c r="M32" s="89"/>
      <c r="O32" s="140"/>
    </row>
    <row r="33" spans="1:15" s="90" customFormat="1" ht="15" customHeight="1">
      <c r="A33" s="663" t="s">
        <v>619</v>
      </c>
      <c r="B33" s="663"/>
      <c r="C33" s="663"/>
      <c r="D33" s="663"/>
      <c r="E33" s="663"/>
      <c r="F33" s="663"/>
      <c r="G33" s="663"/>
      <c r="H33" s="663"/>
      <c r="I33" s="663"/>
      <c r="J33" s="663"/>
      <c r="K33" s="663"/>
      <c r="L33" s="116"/>
      <c r="M33" s="89"/>
      <c r="O33" s="140"/>
    </row>
    <row r="34" spans="1:15" s="90" customFormat="1">
      <c r="A34" s="117" t="s">
        <v>620</v>
      </c>
      <c r="B34" s="91"/>
      <c r="C34" s="91"/>
      <c r="D34" s="92"/>
      <c r="E34" s="91"/>
      <c r="F34" s="91"/>
      <c r="G34" s="91"/>
      <c r="H34" s="91"/>
      <c r="I34" s="91"/>
      <c r="J34" s="91"/>
      <c r="K34" s="91"/>
      <c r="L34" s="93"/>
      <c r="M34" s="89"/>
      <c r="O34" s="140"/>
    </row>
    <row r="35" spans="1:15" s="90" customFormat="1">
      <c r="A35" s="91"/>
      <c r="B35" s="91"/>
      <c r="C35" s="91"/>
      <c r="D35" s="92"/>
      <c r="E35" s="91"/>
      <c r="F35" s="91"/>
      <c r="G35" s="91"/>
      <c r="H35" s="91"/>
      <c r="I35" s="91"/>
      <c r="J35" s="91"/>
      <c r="K35" s="91"/>
      <c r="L35" s="93"/>
      <c r="M35" s="89"/>
    </row>
    <row r="40" spans="1:15">
      <c r="G40" s="118"/>
    </row>
  </sheetData>
  <mergeCells count="8">
    <mergeCell ref="A32:K32"/>
    <mergeCell ref="A33:K33"/>
    <mergeCell ref="A3:M3"/>
    <mergeCell ref="A5:F5"/>
    <mergeCell ref="G5:L5"/>
    <mergeCell ref="A29:K29"/>
    <mergeCell ref="A30:K30"/>
    <mergeCell ref="A31:K31"/>
  </mergeCells>
  <pageMargins left="0.55118110236220474" right="0.55118110236220474" top="0.74803149606299213" bottom="0.35433070866141736" header="0.31496062992125984" footer="0.31496062992125984"/>
  <pageSetup paperSize="9" scale="72" fitToHeight="0" orientation="landscape" r:id="rId1"/>
  <headerFooter>
    <oddFooter>Strona &amp;P</oddFooter>
  </headerFooter>
  <rowBreaks count="1" manualBreakCount="1">
    <brk id="1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21</vt:i4>
      </vt:variant>
    </vt:vector>
  </HeadingPairs>
  <TitlesOfParts>
    <vt:vector size="39" baseType="lpstr">
      <vt:lpstr>Tabela 1</vt:lpstr>
      <vt:lpstr>Tabela 2A</vt:lpstr>
      <vt:lpstr>Tabela 2C</vt:lpstr>
      <vt:lpstr>Tabela 3A</vt:lpstr>
      <vt:lpstr>Tabela 3B </vt:lpstr>
      <vt:lpstr>Tabela 4A</vt:lpstr>
      <vt:lpstr>Tabela 4B</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1'!_Toc441484841</vt:lpstr>
      <vt:lpstr>'Tabela 1'!Obszar_wydruku</vt:lpstr>
      <vt:lpstr>'Tabela 10'!Obszar_wydruku</vt:lpstr>
      <vt:lpstr>'Tabela 11'!Obszar_wydruku</vt:lpstr>
      <vt:lpstr>'Tabela 12'!Obszar_wydruku</vt:lpstr>
      <vt:lpstr>'Tabela 13'!Obszar_wydruku</vt:lpstr>
      <vt:lpstr>'Tabela 14'!Obszar_wydruku</vt:lpstr>
      <vt:lpstr>'Tabela 15'!Obszar_wydruku</vt:lpstr>
      <vt:lpstr>'Tabela 2A'!Obszar_wydruku</vt:lpstr>
      <vt:lpstr>'Tabela 2C'!Obszar_wydruku</vt:lpstr>
      <vt:lpstr>'Tabela 3A'!Obszar_wydruku</vt:lpstr>
      <vt:lpstr>'Tabela 3B '!Obszar_wydruku</vt:lpstr>
      <vt:lpstr>'Tabela 4A'!Obszar_wydruku</vt:lpstr>
      <vt:lpstr>'Tabela 4B'!Obszar_wydruku</vt:lpstr>
      <vt:lpstr>'Tabela 5'!Obszar_wydruku</vt:lpstr>
      <vt:lpstr>'Tabela 6'!Obszar_wydruku</vt:lpstr>
      <vt:lpstr>'Tabela 8'!Obszar_wydruku</vt:lpstr>
      <vt:lpstr>'Tabela 9'!Obszar_wydruku</vt:lpstr>
      <vt:lpstr>'Tabela 5'!Tytuły_wydruku</vt:lpstr>
      <vt:lpstr>'Tabela 6'!Tytuły_wydruku</vt:lpstr>
      <vt:lpstr>'Tabela 7'!Tytuły_wydruku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Kaczor</dc:creator>
  <cp:lastModifiedBy>Elżbieta Krystecka</cp:lastModifiedBy>
  <cp:lastPrinted>2025-12-15T12:48:07Z</cp:lastPrinted>
  <dcterms:created xsi:type="dcterms:W3CDTF">2020-10-14T12:36:21Z</dcterms:created>
  <dcterms:modified xsi:type="dcterms:W3CDTF">2026-01-16T09:11:48Z</dcterms:modified>
</cp:coreProperties>
</file>